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0" windowWidth="20730" windowHeight="11760"/>
  </bookViews>
  <sheets>
    <sheet name="表格" sheetId="1" r:id="rId1"/>
    <sheet name="Sheet2" sheetId="3" r:id="rId2"/>
    <sheet name="Sheet1" sheetId="2" r:id="rId3"/>
  </sheets>
  <definedNames>
    <definedName name="_xlnm._FilterDatabase" localSheetId="0" hidden="1">表格!$A$4:$L$51</definedName>
    <definedName name="_xlnm.Print_Titles" localSheetId="0">表格!$1:$3</definedName>
  </definedNames>
  <calcPr calcId="125725"/>
</workbook>
</file>

<file path=xl/calcChain.xml><?xml version="1.0" encoding="utf-8"?>
<calcChain xmlns="http://schemas.openxmlformats.org/spreadsheetml/2006/main">
  <c r="B25" i="2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E5"/>
  <c r="D5"/>
  <c r="C5"/>
  <c r="B5"/>
  <c r="E4"/>
  <c r="D4"/>
  <c r="C4"/>
  <c r="B4"/>
  <c r="C34" i="3"/>
  <c r="C30"/>
  <c r="C27"/>
  <c r="C24"/>
  <c r="C21"/>
  <c r="C19"/>
  <c r="C12"/>
  <c r="C5"/>
  <c r="C4"/>
  <c r="D50" i="1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J4"/>
  <c r="I4"/>
  <c r="H4"/>
  <c r="G4"/>
  <c r="F4"/>
  <c r="E4"/>
  <c r="D4"/>
</calcChain>
</file>

<file path=xl/sharedStrings.xml><?xml version="1.0" encoding="utf-8"?>
<sst xmlns="http://schemas.openxmlformats.org/spreadsheetml/2006/main" count="238" uniqueCount="190">
  <si>
    <t>代码</t>
  </si>
  <si>
    <t>学校及专业名称</t>
  </si>
  <si>
    <t>学制</t>
  </si>
  <si>
    <t>招生计划数</t>
  </si>
  <si>
    <t>其中：</t>
  </si>
  <si>
    <t>对口专业</t>
  </si>
  <si>
    <t>备注</t>
  </si>
  <si>
    <t>文科</t>
  </si>
  <si>
    <t>理科</t>
  </si>
  <si>
    <t>体育(文)</t>
  </si>
  <si>
    <t>体育(理)</t>
  </si>
  <si>
    <t>艺术(文)</t>
  </si>
  <si>
    <t>艺术(理)</t>
  </si>
  <si>
    <t>六盘水师范学院</t>
  </si>
  <si>
    <t>01</t>
  </si>
  <si>
    <t>汉语言文学</t>
  </si>
  <si>
    <t>语文教育、汉语</t>
  </si>
  <si>
    <t>02</t>
  </si>
  <si>
    <t>专项计划</t>
  </si>
  <si>
    <t>03</t>
  </si>
  <si>
    <t>秘书学</t>
  </si>
  <si>
    <t>文秘、法律文秘</t>
  </si>
  <si>
    <t>04</t>
  </si>
  <si>
    <t>新闻学</t>
  </si>
  <si>
    <t>新闻采编与制作</t>
  </si>
  <si>
    <t>05</t>
  </si>
  <si>
    <t>学前教育</t>
  </si>
  <si>
    <t>06</t>
  </si>
  <si>
    <t>07</t>
  </si>
  <si>
    <t>小学教育</t>
  </si>
  <si>
    <t>08</t>
  </si>
  <si>
    <t>09</t>
  </si>
  <si>
    <t>英语</t>
  </si>
  <si>
    <t>英语教育</t>
  </si>
  <si>
    <t>10</t>
  </si>
  <si>
    <t>11</t>
  </si>
  <si>
    <t>数学与应用数学</t>
  </si>
  <si>
    <t>数学教育</t>
  </si>
  <si>
    <t>12</t>
  </si>
  <si>
    <t>计算机科学与技术</t>
  </si>
  <si>
    <t>计算机网络技术、计算机信息管理、计算机应用技术、软件技术、软件与信息服务、云计算技术与应用、计算机类</t>
  </si>
  <si>
    <t>13</t>
  </si>
  <si>
    <t>14</t>
  </si>
  <si>
    <t>物联网工程</t>
  </si>
  <si>
    <t>通信技术、物联网工程技术、物联网应用技术、电子信息工程技术</t>
  </si>
  <si>
    <t>15</t>
  </si>
  <si>
    <t>软件工程</t>
  </si>
  <si>
    <t>软件技术、软件与信息服务</t>
  </si>
  <si>
    <t>16</t>
  </si>
  <si>
    <t>数据科学与大数据技术</t>
  </si>
  <si>
    <t>大数据技术与应用</t>
  </si>
  <si>
    <t>17</t>
  </si>
  <si>
    <t>18</t>
  </si>
  <si>
    <t>电气工程及其自动化</t>
  </si>
  <si>
    <t>电气自动化技术、电力系统自动化技术、应用电子技术、智能控制技术</t>
  </si>
  <si>
    <t>19</t>
  </si>
  <si>
    <t>20</t>
  </si>
  <si>
    <t>能源与动力工程</t>
  </si>
  <si>
    <t>供用电技术、发电厂及电力系统</t>
  </si>
  <si>
    <t>21</t>
  </si>
  <si>
    <t>化学工程与工艺</t>
  </si>
  <si>
    <t>应用化工技术、材料工程技术</t>
  </si>
  <si>
    <t>22</t>
  </si>
  <si>
    <t>冶金工程</t>
  </si>
  <si>
    <t>材料工程技术</t>
  </si>
  <si>
    <t>23</t>
  </si>
  <si>
    <t>化学</t>
  </si>
  <si>
    <t>化学教育</t>
  </si>
  <si>
    <t>24</t>
  </si>
  <si>
    <t>环境工程</t>
  </si>
  <si>
    <t>环境工程技术、环境评价与咨询服务、给排水工程技术</t>
  </si>
  <si>
    <t>25</t>
  </si>
  <si>
    <t>采矿工程</t>
  </si>
  <si>
    <t>煤矿开采技术</t>
  </si>
  <si>
    <t>女生及色盲考生不能报考</t>
  </si>
  <si>
    <t>26</t>
  </si>
  <si>
    <t>安全工程</t>
  </si>
  <si>
    <t>安全技术与管理、安全防范技术</t>
  </si>
  <si>
    <t>27</t>
  </si>
  <si>
    <t>地质工程</t>
  </si>
  <si>
    <t>工程测量技术、工程测量与监理、工程地质勘查</t>
  </si>
  <si>
    <t>28</t>
  </si>
  <si>
    <t>机械电子工程</t>
  </si>
  <si>
    <t>机电设备维修与管理、机电一体化技术、汽车检测与维修技术、汽车电子技术</t>
  </si>
  <si>
    <t>色盲考生不能报考</t>
  </si>
  <si>
    <t>29</t>
  </si>
  <si>
    <t>专项计划（色盲考生不能报考）</t>
  </si>
  <si>
    <t>30</t>
  </si>
  <si>
    <t>机械设计制造及其自动化</t>
  </si>
  <si>
    <t>数控设备应用与维护、数控技术、工程机械运用技术、机械制造与自动化、机械设计与制造</t>
  </si>
  <si>
    <t>31</t>
  </si>
  <si>
    <t>土木工程</t>
  </si>
  <si>
    <t>土木工程检测技术、市政工程技术、地下与隧道工程技术、建筑工程技术、道路桥梁工程技术、土建施工类专业</t>
  </si>
  <si>
    <t>32</t>
  </si>
  <si>
    <t>33</t>
  </si>
  <si>
    <t>旅游管理与服务教育</t>
  </si>
  <si>
    <t>旅游管理、导游、旅游类</t>
  </si>
  <si>
    <t>34</t>
  </si>
  <si>
    <t>酒店管理</t>
  </si>
  <si>
    <t>餐饮管理、酒店管理</t>
  </si>
  <si>
    <t>35</t>
  </si>
  <si>
    <t>地理科学</t>
  </si>
  <si>
    <t>测绘地理信息技术</t>
  </si>
  <si>
    <t>36</t>
  </si>
  <si>
    <t>体育教育</t>
  </si>
  <si>
    <t>体育教育、社会体育</t>
  </si>
  <si>
    <t>37</t>
  </si>
  <si>
    <t>音乐学</t>
  </si>
  <si>
    <t>音乐教育、音乐表演</t>
  </si>
  <si>
    <t>38</t>
  </si>
  <si>
    <t>舞蹈表演</t>
  </si>
  <si>
    <t>舞蹈表演、舞蹈教育</t>
  </si>
  <si>
    <t>39</t>
  </si>
  <si>
    <t>美术学</t>
  </si>
  <si>
    <t>美术教育、动漫设计、美术</t>
  </si>
  <si>
    <t>40</t>
  </si>
  <si>
    <t>城乡规划</t>
  </si>
  <si>
    <t>41</t>
  </si>
  <si>
    <t>数字媒体艺术</t>
  </si>
  <si>
    <t>数字媒体艺术设计</t>
  </si>
  <si>
    <t>42</t>
  </si>
  <si>
    <t>植物科学与技术</t>
  </si>
  <si>
    <t>作物生产技术、中草药栽培技术、生态农业技术、园艺技术</t>
  </si>
  <si>
    <t>43</t>
  </si>
  <si>
    <t>经济统计学</t>
  </si>
  <si>
    <t>财务管理、金融管理、会计</t>
  </si>
  <si>
    <t>44</t>
  </si>
  <si>
    <t>城市管理</t>
  </si>
  <si>
    <t>公共事务管理、人力资源管理、市场营销</t>
  </si>
  <si>
    <t>45</t>
  </si>
  <si>
    <t>经济与金融</t>
  </si>
  <si>
    <t>金融管理、经济信息管理、农村金融、农业经济管理</t>
  </si>
  <si>
    <t>46</t>
  </si>
  <si>
    <t>思想政治教育</t>
  </si>
  <si>
    <r>
      <rPr>
        <b/>
        <sz val="9"/>
        <rFont val="宋体"/>
        <family val="3"/>
        <charset val="134"/>
        <scheme val="minor"/>
      </rPr>
      <t>注：</t>
    </r>
    <r>
      <rPr>
        <sz val="9"/>
        <rFont val="宋体"/>
        <family val="3"/>
        <charset val="134"/>
        <scheme val="minor"/>
      </rPr>
      <t>以上各对口专业均含方向、中外合作办学</t>
    </r>
  </si>
  <si>
    <t>2020年专升本联合办学情况</t>
  </si>
  <si>
    <t>学校名称</t>
  </si>
  <si>
    <t>计划数</t>
  </si>
  <si>
    <t>全省合计</t>
  </si>
  <si>
    <t>贵州师范大学</t>
  </si>
  <si>
    <t>贵州职业技术学院办学点</t>
  </si>
  <si>
    <t>贵州轻工职业技术学院办学点</t>
  </si>
  <si>
    <t>贵阳幼儿师范高等专科学校办学点</t>
  </si>
  <si>
    <t>贵州交通职业技术学院办学点</t>
  </si>
  <si>
    <t>贵州建设职业技术学院办学点</t>
  </si>
  <si>
    <t>贵州装备制造职业技术学院办学点</t>
  </si>
  <si>
    <t>贵州民族大学</t>
  </si>
  <si>
    <t>贵州水利水电职业技术学院办学点</t>
  </si>
  <si>
    <t>贵州工业职业技术学院办学点</t>
  </si>
  <si>
    <t>贵州食品工程职业学院办学点</t>
  </si>
  <si>
    <t>贵州电子商务职业技术学院办学点</t>
  </si>
  <si>
    <t>黔南民族职业技术学院办学点</t>
  </si>
  <si>
    <t>贵州师范学院</t>
  </si>
  <si>
    <t>贵州农业职业学院办学点</t>
  </si>
  <si>
    <t>贵州理工学院</t>
  </si>
  <si>
    <t>遵义师范学院</t>
  </si>
  <si>
    <t>遵义医药高等专科学校办学点</t>
  </si>
  <si>
    <t>遵义职业技术学院办学点</t>
  </si>
  <si>
    <t>安顺学院</t>
  </si>
  <si>
    <t>铜仁职业技术学院办学点</t>
  </si>
  <si>
    <t>凯里学院</t>
  </si>
  <si>
    <t>贵州电子信息职业技术学院办学点</t>
  </si>
  <si>
    <t>黔东南民族职业技术学院办学点</t>
  </si>
  <si>
    <t>铜仁幼儿师范高等专科学校办学点</t>
  </si>
  <si>
    <t>铜仁学院</t>
  </si>
  <si>
    <t>2021年专升本分学校计划表</t>
  </si>
  <si>
    <t>其中：专项计划</t>
  </si>
  <si>
    <t>其中：联合办学</t>
  </si>
  <si>
    <t>公办合计</t>
  </si>
  <si>
    <t>贵州医科大学</t>
  </si>
  <si>
    <t>遵义医科大学</t>
  </si>
  <si>
    <t>贵州中医药大学</t>
  </si>
  <si>
    <t>贵州财经大学</t>
  </si>
  <si>
    <t>贵州商学院</t>
  </si>
  <si>
    <t>贵州警察学院</t>
  </si>
  <si>
    <t>贵阳学院</t>
  </si>
  <si>
    <t>贵州工程应用技术学院</t>
  </si>
  <si>
    <t>兴义民族师范学院</t>
  </si>
  <si>
    <t>黔南民族师范学院</t>
  </si>
  <si>
    <t>民办合计</t>
  </si>
  <si>
    <t>贵州大学科技学院</t>
  </si>
  <si>
    <t>贵州大学明德学院</t>
  </si>
  <si>
    <t>贵州师范大学求是学院</t>
  </si>
  <si>
    <t>贵州民族大学人文科技学院</t>
  </si>
  <si>
    <t>贵州财经大学商务学院</t>
  </si>
  <si>
    <t>贵州医科大学神奇民族医药学院</t>
  </si>
  <si>
    <t>遵义医科大学医学与科技学院</t>
  </si>
  <si>
    <t>贵州中医药大学时珍学院</t>
  </si>
  <si>
    <t>茅台学院</t>
  </si>
  <si>
    <t>2021年贵州省普通高等教育“专升本”分校分专业招生计划表</t>
    <phoneticPr fontId="13" type="noConversion"/>
  </si>
</sst>
</file>

<file path=xl/styles.xml><?xml version="1.0" encoding="utf-8"?>
<styleSheet xmlns="http://schemas.openxmlformats.org/spreadsheetml/2006/main">
  <numFmts count="1">
    <numFmt numFmtId="178" formatCode="_ \¥* #,##0.00_ ;_ \¥* \-#,##0.00_ ;_ \¥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大标宋简体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6"/>
      <color theme="1"/>
      <name val="方正小标宋简体"/>
      <charset val="134"/>
    </font>
    <font>
      <b/>
      <sz val="9"/>
      <name val="宋体"/>
      <family val="3"/>
      <charset val="134"/>
      <scheme val="major"/>
    </font>
    <font>
      <sz val="9"/>
      <name val="宋体"/>
      <family val="3"/>
      <charset val="134"/>
      <scheme val="major"/>
    </font>
    <font>
      <b/>
      <sz val="11"/>
      <name val="宋体"/>
      <family val="3"/>
      <charset val="134"/>
      <scheme val="minor"/>
    </font>
    <font>
      <b/>
      <sz val="16"/>
      <name val="方正小标宋简体"/>
      <charset val="134"/>
    </font>
    <font>
      <b/>
      <sz val="8"/>
      <name val="宋体"/>
      <family val="3"/>
      <charset val="134"/>
      <scheme val="major"/>
    </font>
    <font>
      <b/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Tahoma"/>
      <family val="2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theme="1"/>
      <name val="Tahoma"/>
      <family val="2"/>
    </font>
    <font>
      <sz val="10"/>
      <color indexed="8"/>
      <name val="Arial"/>
      <family val="2"/>
    </font>
    <font>
      <b/>
      <sz val="11"/>
      <color indexed="63"/>
      <name val="宋体"/>
      <family val="3"/>
      <charset val="134"/>
    </font>
    <font>
      <sz val="1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name val="Arial"/>
      <family val="2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77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1" fillId="0" borderId="0">
      <alignment vertical="top"/>
    </xf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0">
      <alignment vertical="top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3" fillId="0" borderId="0">
      <alignment vertical="top"/>
    </xf>
    <xf numFmtId="0" fontId="23" fillId="0" borderId="0">
      <alignment vertical="top"/>
    </xf>
    <xf numFmtId="0" fontId="3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6" fillId="0" borderId="0">
      <alignment vertical="center"/>
    </xf>
    <xf numFmtId="0" fontId="29" fillId="0" borderId="0"/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5" fillId="0" borderId="0"/>
    <xf numFmtId="0" fontId="1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top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178" fontId="23" fillId="0" borderId="0" applyFont="0" applyFill="0" applyBorder="0" applyAlignment="0" applyProtection="0"/>
    <xf numFmtId="0" fontId="31" fillId="20" borderId="13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5" fillId="15" borderId="6" applyNumberFormat="0" applyAlignment="0" applyProtection="0">
      <alignment vertical="center"/>
    </xf>
    <xf numFmtId="0" fontId="21" fillId="0" borderId="0">
      <alignment vertical="top"/>
    </xf>
    <xf numFmtId="0" fontId="23" fillId="19" borderId="11" applyNumberFormat="0" applyFont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/>
    </xf>
    <xf numFmtId="0" fontId="5" fillId="0" borderId="2" xfId="0" applyFont="1" applyBorder="1">
      <alignment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59" applyFont="1" applyFill="1" applyBorder="1" applyAlignment="1">
      <alignment horizontal="center" vertical="center"/>
    </xf>
    <xf numFmtId="0" fontId="7" fillId="0" borderId="1" xfId="59" applyFont="1" applyFill="1" applyBorder="1" applyAlignment="1">
      <alignment vertical="center"/>
    </xf>
    <xf numFmtId="49" fontId="7" fillId="0" borderId="1" xfId="59" applyNumberFormat="1" applyFont="1" applyFill="1" applyBorder="1" applyAlignment="1">
      <alignment horizontal="center" vertical="center" wrapText="1"/>
    </xf>
    <xf numFmtId="0" fontId="8" fillId="0" borderId="1" xfId="59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77">
    <cellStyle name=" 1" xfId="14"/>
    <cellStyle name="_ET_STYLE_NoName_00_" xfId="5"/>
    <cellStyle name="20% - 强调文字颜色 1 2" xfId="1"/>
    <cellStyle name="20% - 强调文字颜色 2 2" xfId="15"/>
    <cellStyle name="20% - 强调文字颜色 3 2" xfId="16"/>
    <cellStyle name="20% - 强调文字颜色 4 2" xfId="17"/>
    <cellStyle name="20% - 强调文字颜色 5 2" xfId="19"/>
    <cellStyle name="20% - 强调文字颜色 6 2" xfId="20"/>
    <cellStyle name="40% - 强调文字颜色 1 2" xfId="7"/>
    <cellStyle name="40% - 强调文字颜色 2 2" xfId="8"/>
    <cellStyle name="40% - 强调文字颜色 3 2" xfId="21"/>
    <cellStyle name="40% - 强调文字颜色 4 2" xfId="6"/>
    <cellStyle name="40% - 强调文字颜色 5 2" xfId="10"/>
    <cellStyle name="40% - 强调文字颜色 6 2" xfId="13"/>
    <cellStyle name="60% - 强调文字颜色 1 2" xfId="22"/>
    <cellStyle name="60% - 强调文字颜色 2 2" xfId="23"/>
    <cellStyle name="60% - 强调文字颜色 3 2" xfId="25"/>
    <cellStyle name="60% - 强调文字颜色 4 2" xfId="26"/>
    <cellStyle name="60% - 强调文字颜色 5 2" xfId="27"/>
    <cellStyle name="60% - 强调文字颜色 6 2" xfId="28"/>
    <cellStyle name="标题 1 2" xfId="29"/>
    <cellStyle name="标题 2 2" xfId="30"/>
    <cellStyle name="标题 3 2" xfId="31"/>
    <cellStyle name="标题 4 2" xfId="32"/>
    <cellStyle name="标题 5" xfId="33"/>
    <cellStyle name="差 2" xfId="34"/>
    <cellStyle name="差_附件3：农村寄宿制攻坚工程资金因素分配表" xfId="35"/>
    <cellStyle name="常规" xfId="0" builtinId="0"/>
    <cellStyle name="常规 10" xfId="36"/>
    <cellStyle name="常规 11" xfId="37"/>
    <cellStyle name="常规 11 2" xfId="38"/>
    <cellStyle name="常规 12" xfId="39"/>
    <cellStyle name="常规 13" xfId="40"/>
    <cellStyle name="常规 14" xfId="41"/>
    <cellStyle name="常规 15" xfId="42"/>
    <cellStyle name="常规 16" xfId="43"/>
    <cellStyle name="常规 17" xfId="44"/>
    <cellStyle name="常规 2" xfId="45"/>
    <cellStyle name="常规 2 2" xfId="46"/>
    <cellStyle name="常规 2 2 2" xfId="47"/>
    <cellStyle name="常规 2 2 3" xfId="48"/>
    <cellStyle name="常规 2 3" xfId="49"/>
    <cellStyle name="常规 2_计划0531工" xfId="50"/>
    <cellStyle name="常规 3" xfId="18"/>
    <cellStyle name="常规 3 2" xfId="52"/>
    <cellStyle name="常规 3 3" xfId="51"/>
    <cellStyle name="常规 4" xfId="53"/>
    <cellStyle name="常规 4 2" xfId="54"/>
    <cellStyle name="常规 5" xfId="24"/>
    <cellStyle name="常规 5 2" xfId="4"/>
    <cellStyle name="常规 6" xfId="3"/>
    <cellStyle name="常规 7" xfId="55"/>
    <cellStyle name="常规 7 2" xfId="56"/>
    <cellStyle name="常规 8" xfId="57"/>
    <cellStyle name="常规 8 2" xfId="9"/>
    <cellStyle name="常规 9" xfId="58"/>
    <cellStyle name="常规_计划数分配" xfId="59"/>
    <cellStyle name="好 2" xfId="60"/>
    <cellStyle name="好_附件3：农村寄宿制攻坚工程资金因素分配表" xfId="61"/>
    <cellStyle name="汇总 2" xfId="62"/>
    <cellStyle name="货币 2" xfId="63"/>
    <cellStyle name="计算 2" xfId="2"/>
    <cellStyle name="检查单元格 2" xfId="64"/>
    <cellStyle name="解释性文本 2" xfId="65"/>
    <cellStyle name="警告文本 2" xfId="66"/>
    <cellStyle name="链接单元格 2" xfId="67"/>
    <cellStyle name="强调文字颜色 1 2" xfId="68"/>
    <cellStyle name="强调文字颜色 2 2" xfId="69"/>
    <cellStyle name="强调文字颜色 3 2" xfId="70"/>
    <cellStyle name="强调文字颜色 4 2" xfId="71"/>
    <cellStyle name="强调文字颜色 5 2" xfId="72"/>
    <cellStyle name="强调文字颜色 6 2" xfId="73"/>
    <cellStyle name="适中 2" xfId="12"/>
    <cellStyle name="输出 2" xfId="11"/>
    <cellStyle name="输入 2" xfId="74"/>
    <cellStyle name="样式 1" xfId="75"/>
    <cellStyle name="注释 2" xfId="7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51"/>
  <sheetViews>
    <sheetView showZeros="0" tabSelected="1" zoomScale="120" zoomScaleNormal="120" workbookViewId="0">
      <selection activeCell="A51" sqref="A1:XFD51"/>
    </sheetView>
  </sheetViews>
  <sheetFormatPr defaultColWidth="9" defaultRowHeight="13.5"/>
  <cols>
    <col min="1" max="1" width="5" style="27" customWidth="1"/>
    <col min="2" max="2" width="19.125" style="28" customWidth="1"/>
    <col min="3" max="3" width="3.875" style="29" customWidth="1"/>
    <col min="4" max="4" width="9" style="29" customWidth="1"/>
    <col min="5" max="10" width="4.5" style="29" customWidth="1"/>
    <col min="11" max="11" width="48.75" style="30" customWidth="1"/>
    <col min="12" max="12" width="9.875" style="29" customWidth="1"/>
    <col min="13" max="16384" width="9" style="28"/>
  </cols>
  <sheetData>
    <row r="1" spans="1:12" s="24" customFormat="1" ht="20.25">
      <c r="A1" s="40" t="s">
        <v>189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s="25" customFormat="1" ht="11.25">
      <c r="A2" s="44" t="s">
        <v>0</v>
      </c>
      <c r="B2" s="44" t="s">
        <v>1</v>
      </c>
      <c r="C2" s="41" t="s">
        <v>2</v>
      </c>
      <c r="D2" s="41" t="s">
        <v>3</v>
      </c>
      <c r="E2" s="41" t="s">
        <v>4</v>
      </c>
      <c r="F2" s="41"/>
      <c r="G2" s="41"/>
      <c r="H2" s="41"/>
      <c r="I2" s="41"/>
      <c r="J2" s="41"/>
      <c r="K2" s="41" t="s">
        <v>5</v>
      </c>
      <c r="L2" s="41" t="s">
        <v>6</v>
      </c>
    </row>
    <row r="3" spans="1:12" s="25" customFormat="1" ht="20.25" customHeight="1">
      <c r="A3" s="45"/>
      <c r="B3" s="45"/>
      <c r="C3" s="41"/>
      <c r="D3" s="41"/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  <c r="K3" s="41"/>
      <c r="L3" s="41"/>
    </row>
    <row r="4" spans="1:12" s="25" customFormat="1" ht="11.25">
      <c r="A4" s="33">
        <v>9018</v>
      </c>
      <c r="B4" s="34" t="s">
        <v>13</v>
      </c>
      <c r="C4" s="31"/>
      <c r="D4" s="31">
        <f>SUM(D5:D50)</f>
        <v>550</v>
      </c>
      <c r="E4" s="31">
        <f t="shared" ref="E4:J4" si="0">SUM(E5:E50)</f>
        <v>191</v>
      </c>
      <c r="F4" s="31">
        <f t="shared" si="0"/>
        <v>272</v>
      </c>
      <c r="G4" s="31">
        <f t="shared" si="0"/>
        <v>5</v>
      </c>
      <c r="H4" s="31">
        <f t="shared" si="0"/>
        <v>5</v>
      </c>
      <c r="I4" s="31">
        <f t="shared" si="0"/>
        <v>55</v>
      </c>
      <c r="J4" s="31">
        <f t="shared" si="0"/>
        <v>22</v>
      </c>
      <c r="K4" s="38"/>
      <c r="L4" s="31"/>
    </row>
    <row r="5" spans="1:12" s="26" customFormat="1" ht="11.25">
      <c r="A5" s="35" t="s">
        <v>14</v>
      </c>
      <c r="B5" s="36" t="s">
        <v>15</v>
      </c>
      <c r="C5" s="37">
        <v>2</v>
      </c>
      <c r="D5" s="37">
        <f>E5+F5+G5+H5+I5+J5</f>
        <v>20</v>
      </c>
      <c r="E5" s="37">
        <v>20</v>
      </c>
      <c r="F5" s="37"/>
      <c r="G5" s="37"/>
      <c r="H5" s="37"/>
      <c r="I5" s="37"/>
      <c r="J5" s="37"/>
      <c r="K5" s="39" t="s">
        <v>16</v>
      </c>
      <c r="L5" s="37"/>
    </row>
    <row r="6" spans="1:12" s="26" customFormat="1" ht="11.25">
      <c r="A6" s="35" t="s">
        <v>17</v>
      </c>
      <c r="B6" s="36" t="s">
        <v>15</v>
      </c>
      <c r="C6" s="37">
        <v>2</v>
      </c>
      <c r="D6" s="37">
        <f t="shared" ref="D6:D50" si="1">E6+F6+G6+H6+I6+J6</f>
        <v>5</v>
      </c>
      <c r="E6" s="37">
        <v>5</v>
      </c>
      <c r="F6" s="37"/>
      <c r="G6" s="37"/>
      <c r="H6" s="37"/>
      <c r="I6" s="37"/>
      <c r="J6" s="37"/>
      <c r="K6" s="39" t="s">
        <v>16</v>
      </c>
      <c r="L6" s="37" t="s">
        <v>18</v>
      </c>
    </row>
    <row r="7" spans="1:12" s="26" customFormat="1" ht="11.25">
      <c r="A7" s="35" t="s">
        <v>19</v>
      </c>
      <c r="B7" s="36" t="s">
        <v>20</v>
      </c>
      <c r="C7" s="37">
        <v>2</v>
      </c>
      <c r="D7" s="37">
        <f t="shared" si="1"/>
        <v>14</v>
      </c>
      <c r="E7" s="37">
        <v>14</v>
      </c>
      <c r="F7" s="37"/>
      <c r="G7" s="37"/>
      <c r="H7" s="37"/>
      <c r="I7" s="37"/>
      <c r="J7" s="37"/>
      <c r="K7" s="39" t="s">
        <v>21</v>
      </c>
      <c r="L7" s="37"/>
    </row>
    <row r="8" spans="1:12" s="26" customFormat="1" ht="11.25">
      <c r="A8" s="35" t="s">
        <v>22</v>
      </c>
      <c r="B8" s="36" t="s">
        <v>23</v>
      </c>
      <c r="C8" s="37">
        <v>2</v>
      </c>
      <c r="D8" s="37">
        <f t="shared" si="1"/>
        <v>5</v>
      </c>
      <c r="E8" s="37">
        <v>3</v>
      </c>
      <c r="F8" s="37">
        <v>2</v>
      </c>
      <c r="G8" s="37"/>
      <c r="H8" s="37"/>
      <c r="I8" s="37"/>
      <c r="J8" s="37"/>
      <c r="K8" s="39" t="s">
        <v>24</v>
      </c>
      <c r="L8" s="37"/>
    </row>
    <row r="9" spans="1:12" s="26" customFormat="1" ht="11.25">
      <c r="A9" s="35" t="s">
        <v>25</v>
      </c>
      <c r="B9" s="36" t="s">
        <v>26</v>
      </c>
      <c r="C9" s="37">
        <v>2</v>
      </c>
      <c r="D9" s="37">
        <f t="shared" si="1"/>
        <v>25</v>
      </c>
      <c r="E9" s="37">
        <v>15</v>
      </c>
      <c r="F9" s="37">
        <v>10</v>
      </c>
      <c r="G9" s="37"/>
      <c r="H9" s="37"/>
      <c r="I9" s="37"/>
      <c r="J9" s="37"/>
      <c r="K9" s="39" t="s">
        <v>26</v>
      </c>
      <c r="L9" s="37"/>
    </row>
    <row r="10" spans="1:12" s="26" customFormat="1" ht="11.25">
      <c r="A10" s="35" t="s">
        <v>27</v>
      </c>
      <c r="B10" s="36" t="s">
        <v>26</v>
      </c>
      <c r="C10" s="37">
        <v>2</v>
      </c>
      <c r="D10" s="37">
        <f t="shared" si="1"/>
        <v>5</v>
      </c>
      <c r="E10" s="37">
        <v>5</v>
      </c>
      <c r="F10" s="37"/>
      <c r="G10" s="37"/>
      <c r="H10" s="37"/>
      <c r="I10" s="37"/>
      <c r="J10" s="37"/>
      <c r="K10" s="39" t="s">
        <v>26</v>
      </c>
      <c r="L10" s="37" t="s">
        <v>18</v>
      </c>
    </row>
    <row r="11" spans="1:12" s="26" customFormat="1" ht="11.25">
      <c r="A11" s="35" t="s">
        <v>28</v>
      </c>
      <c r="B11" s="36" t="s">
        <v>29</v>
      </c>
      <c r="C11" s="37">
        <v>2</v>
      </c>
      <c r="D11" s="37">
        <f t="shared" si="1"/>
        <v>25</v>
      </c>
      <c r="E11" s="37">
        <v>15</v>
      </c>
      <c r="F11" s="37">
        <v>10</v>
      </c>
      <c r="G11" s="37"/>
      <c r="H11" s="37"/>
      <c r="I11" s="37"/>
      <c r="J11" s="37"/>
      <c r="K11" s="39" t="s">
        <v>29</v>
      </c>
      <c r="L11" s="37"/>
    </row>
    <row r="12" spans="1:12" s="26" customFormat="1" ht="11.25">
      <c r="A12" s="35" t="s">
        <v>30</v>
      </c>
      <c r="B12" s="36" t="s">
        <v>29</v>
      </c>
      <c r="C12" s="37">
        <v>2</v>
      </c>
      <c r="D12" s="37">
        <f t="shared" si="1"/>
        <v>5</v>
      </c>
      <c r="E12" s="37">
        <v>5</v>
      </c>
      <c r="F12" s="37"/>
      <c r="G12" s="37"/>
      <c r="H12" s="37"/>
      <c r="I12" s="37"/>
      <c r="J12" s="37"/>
      <c r="K12" s="39" t="s">
        <v>29</v>
      </c>
      <c r="L12" s="37" t="s">
        <v>18</v>
      </c>
    </row>
    <row r="13" spans="1:12" s="26" customFormat="1" ht="11.25">
      <c r="A13" s="35" t="s">
        <v>31</v>
      </c>
      <c r="B13" s="36" t="s">
        <v>32</v>
      </c>
      <c r="C13" s="37">
        <v>2</v>
      </c>
      <c r="D13" s="37">
        <f t="shared" si="1"/>
        <v>35</v>
      </c>
      <c r="E13" s="37">
        <v>20</v>
      </c>
      <c r="F13" s="37">
        <v>15</v>
      </c>
      <c r="G13" s="37"/>
      <c r="H13" s="37"/>
      <c r="I13" s="37"/>
      <c r="J13" s="37"/>
      <c r="K13" s="39" t="s">
        <v>33</v>
      </c>
      <c r="L13" s="37"/>
    </row>
    <row r="14" spans="1:12" s="26" customFormat="1" ht="11.25">
      <c r="A14" s="35" t="s">
        <v>34</v>
      </c>
      <c r="B14" s="36" t="s">
        <v>32</v>
      </c>
      <c r="C14" s="37">
        <v>2</v>
      </c>
      <c r="D14" s="37">
        <f t="shared" si="1"/>
        <v>5</v>
      </c>
      <c r="E14" s="37">
        <v>5</v>
      </c>
      <c r="F14" s="37"/>
      <c r="G14" s="37"/>
      <c r="H14" s="37"/>
      <c r="I14" s="37"/>
      <c r="J14" s="37"/>
      <c r="K14" s="39" t="s">
        <v>33</v>
      </c>
      <c r="L14" s="37" t="s">
        <v>18</v>
      </c>
    </row>
    <row r="15" spans="1:12" s="26" customFormat="1" ht="11.25">
      <c r="A15" s="35" t="s">
        <v>35</v>
      </c>
      <c r="B15" s="36" t="s">
        <v>36</v>
      </c>
      <c r="C15" s="37">
        <v>2</v>
      </c>
      <c r="D15" s="37">
        <f t="shared" si="1"/>
        <v>46</v>
      </c>
      <c r="E15" s="37"/>
      <c r="F15" s="37">
        <v>46</v>
      </c>
      <c r="G15" s="37"/>
      <c r="H15" s="37"/>
      <c r="I15" s="37"/>
      <c r="J15" s="37"/>
      <c r="K15" s="39" t="s">
        <v>37</v>
      </c>
      <c r="L15" s="37"/>
    </row>
    <row r="16" spans="1:12" s="26" customFormat="1" ht="22.5">
      <c r="A16" s="35" t="s">
        <v>38</v>
      </c>
      <c r="B16" s="36" t="s">
        <v>39</v>
      </c>
      <c r="C16" s="37">
        <v>2</v>
      </c>
      <c r="D16" s="37">
        <f t="shared" si="1"/>
        <v>44</v>
      </c>
      <c r="E16" s="37"/>
      <c r="F16" s="37">
        <v>44</v>
      </c>
      <c r="G16" s="37"/>
      <c r="H16" s="37"/>
      <c r="I16" s="37"/>
      <c r="J16" s="37"/>
      <c r="K16" s="39" t="s">
        <v>40</v>
      </c>
      <c r="L16" s="37"/>
    </row>
    <row r="17" spans="1:12" s="26" customFormat="1" ht="22.5">
      <c r="A17" s="35" t="s">
        <v>41</v>
      </c>
      <c r="B17" s="36" t="s">
        <v>39</v>
      </c>
      <c r="C17" s="37">
        <v>2</v>
      </c>
      <c r="D17" s="37">
        <f t="shared" si="1"/>
        <v>7</v>
      </c>
      <c r="E17" s="37"/>
      <c r="F17" s="37">
        <v>7</v>
      </c>
      <c r="G17" s="37"/>
      <c r="H17" s="37"/>
      <c r="I17" s="37"/>
      <c r="J17" s="37"/>
      <c r="K17" s="39" t="s">
        <v>40</v>
      </c>
      <c r="L17" s="37" t="s">
        <v>18</v>
      </c>
    </row>
    <row r="18" spans="1:12" s="26" customFormat="1" ht="11.25">
      <c r="A18" s="35" t="s">
        <v>42</v>
      </c>
      <c r="B18" s="36" t="s">
        <v>43</v>
      </c>
      <c r="C18" s="37">
        <v>2</v>
      </c>
      <c r="D18" s="37">
        <f t="shared" si="1"/>
        <v>2</v>
      </c>
      <c r="E18" s="37"/>
      <c r="F18" s="37">
        <v>2</v>
      </c>
      <c r="G18" s="37"/>
      <c r="H18" s="37"/>
      <c r="I18" s="37"/>
      <c r="J18" s="37"/>
      <c r="K18" s="39" t="s">
        <v>44</v>
      </c>
      <c r="L18" s="37"/>
    </row>
    <row r="19" spans="1:12" s="26" customFormat="1" ht="11.25">
      <c r="A19" s="35" t="s">
        <v>45</v>
      </c>
      <c r="B19" s="36" t="s">
        <v>46</v>
      </c>
      <c r="C19" s="37">
        <v>2</v>
      </c>
      <c r="D19" s="37">
        <f t="shared" si="1"/>
        <v>2</v>
      </c>
      <c r="E19" s="37"/>
      <c r="F19" s="37">
        <v>2</v>
      </c>
      <c r="G19" s="37"/>
      <c r="H19" s="37"/>
      <c r="I19" s="37"/>
      <c r="J19" s="37"/>
      <c r="K19" s="39" t="s">
        <v>47</v>
      </c>
      <c r="L19" s="37"/>
    </row>
    <row r="20" spans="1:12" s="26" customFormat="1" ht="11.25">
      <c r="A20" s="35" t="s">
        <v>48</v>
      </c>
      <c r="B20" s="36" t="s">
        <v>49</v>
      </c>
      <c r="C20" s="37">
        <v>2</v>
      </c>
      <c r="D20" s="37">
        <f t="shared" si="1"/>
        <v>2</v>
      </c>
      <c r="E20" s="37"/>
      <c r="F20" s="37">
        <v>2</v>
      </c>
      <c r="G20" s="37"/>
      <c r="H20" s="37"/>
      <c r="I20" s="37"/>
      <c r="J20" s="37"/>
      <c r="K20" s="39" t="s">
        <v>50</v>
      </c>
      <c r="L20" s="37"/>
    </row>
    <row r="21" spans="1:12" s="26" customFormat="1" ht="11.25">
      <c r="A21" s="35" t="s">
        <v>51</v>
      </c>
      <c r="B21" s="36" t="s">
        <v>49</v>
      </c>
      <c r="C21" s="37">
        <v>2</v>
      </c>
      <c r="D21" s="37">
        <f t="shared" si="1"/>
        <v>1</v>
      </c>
      <c r="E21" s="37"/>
      <c r="F21" s="37">
        <v>1</v>
      </c>
      <c r="G21" s="37"/>
      <c r="H21" s="37"/>
      <c r="I21" s="37"/>
      <c r="J21" s="37"/>
      <c r="K21" s="39" t="s">
        <v>50</v>
      </c>
      <c r="L21" s="37" t="s">
        <v>18</v>
      </c>
    </row>
    <row r="22" spans="1:12" s="26" customFormat="1" ht="11.25">
      <c r="A22" s="35" t="s">
        <v>52</v>
      </c>
      <c r="B22" s="36" t="s">
        <v>53</v>
      </c>
      <c r="C22" s="37">
        <v>2</v>
      </c>
      <c r="D22" s="37">
        <f t="shared" si="1"/>
        <v>2</v>
      </c>
      <c r="E22" s="37"/>
      <c r="F22" s="37">
        <v>2</v>
      </c>
      <c r="G22" s="37"/>
      <c r="H22" s="37"/>
      <c r="I22" s="37"/>
      <c r="J22" s="37"/>
      <c r="K22" s="39" t="s">
        <v>54</v>
      </c>
      <c r="L22" s="37"/>
    </row>
    <row r="23" spans="1:12" s="26" customFormat="1" ht="11.25">
      <c r="A23" s="35" t="s">
        <v>55</v>
      </c>
      <c r="B23" s="36" t="s">
        <v>53</v>
      </c>
      <c r="C23" s="37">
        <v>2</v>
      </c>
      <c r="D23" s="37">
        <f t="shared" si="1"/>
        <v>2</v>
      </c>
      <c r="E23" s="37"/>
      <c r="F23" s="37">
        <v>2</v>
      </c>
      <c r="G23" s="37"/>
      <c r="H23" s="37"/>
      <c r="I23" s="37"/>
      <c r="J23" s="37"/>
      <c r="K23" s="39" t="s">
        <v>54</v>
      </c>
      <c r="L23" s="37" t="s">
        <v>18</v>
      </c>
    </row>
    <row r="24" spans="1:12" s="26" customFormat="1" ht="11.25">
      <c r="A24" s="35" t="s">
        <v>56</v>
      </c>
      <c r="B24" s="36" t="s">
        <v>57</v>
      </c>
      <c r="C24" s="37">
        <v>2</v>
      </c>
      <c r="D24" s="37">
        <f t="shared" si="1"/>
        <v>7</v>
      </c>
      <c r="E24" s="37"/>
      <c r="F24" s="37">
        <v>7</v>
      </c>
      <c r="G24" s="37"/>
      <c r="H24" s="37"/>
      <c r="I24" s="37"/>
      <c r="J24" s="37"/>
      <c r="K24" s="39" t="s">
        <v>58</v>
      </c>
      <c r="L24" s="37"/>
    </row>
    <row r="25" spans="1:12" s="26" customFormat="1" ht="11.25">
      <c r="A25" s="35" t="s">
        <v>59</v>
      </c>
      <c r="B25" s="36" t="s">
        <v>60</v>
      </c>
      <c r="C25" s="37">
        <v>2</v>
      </c>
      <c r="D25" s="37">
        <f t="shared" si="1"/>
        <v>1</v>
      </c>
      <c r="E25" s="37"/>
      <c r="F25" s="37">
        <v>1</v>
      </c>
      <c r="G25" s="37"/>
      <c r="H25" s="37"/>
      <c r="I25" s="37"/>
      <c r="J25" s="37"/>
      <c r="K25" s="39" t="s">
        <v>61</v>
      </c>
      <c r="L25" s="37"/>
    </row>
    <row r="26" spans="1:12" s="26" customFormat="1" ht="11.25">
      <c r="A26" s="35" t="s">
        <v>62</v>
      </c>
      <c r="B26" s="36" t="s">
        <v>63</v>
      </c>
      <c r="C26" s="37">
        <v>2</v>
      </c>
      <c r="D26" s="37">
        <f t="shared" si="1"/>
        <v>13</v>
      </c>
      <c r="E26" s="37"/>
      <c r="F26" s="37">
        <v>13</v>
      </c>
      <c r="G26" s="37"/>
      <c r="H26" s="37"/>
      <c r="I26" s="37"/>
      <c r="J26" s="37"/>
      <c r="K26" s="39" t="s">
        <v>64</v>
      </c>
      <c r="L26" s="37"/>
    </row>
    <row r="27" spans="1:12" s="26" customFormat="1" ht="11.25">
      <c r="A27" s="35" t="s">
        <v>65</v>
      </c>
      <c r="B27" s="36" t="s">
        <v>66</v>
      </c>
      <c r="C27" s="37">
        <v>2</v>
      </c>
      <c r="D27" s="37">
        <f t="shared" si="1"/>
        <v>1</v>
      </c>
      <c r="E27" s="37"/>
      <c r="F27" s="37">
        <v>1</v>
      </c>
      <c r="G27" s="37"/>
      <c r="H27" s="37"/>
      <c r="I27" s="37"/>
      <c r="J27" s="37"/>
      <c r="K27" s="39" t="s">
        <v>67</v>
      </c>
      <c r="L27" s="37"/>
    </row>
    <row r="28" spans="1:12" s="26" customFormat="1" ht="11.25">
      <c r="A28" s="35" t="s">
        <v>68</v>
      </c>
      <c r="B28" s="36" t="s">
        <v>69</v>
      </c>
      <c r="C28" s="37">
        <v>2</v>
      </c>
      <c r="D28" s="37">
        <f t="shared" si="1"/>
        <v>7</v>
      </c>
      <c r="E28" s="37"/>
      <c r="F28" s="37">
        <v>7</v>
      </c>
      <c r="G28" s="37"/>
      <c r="H28" s="37"/>
      <c r="I28" s="37"/>
      <c r="J28" s="37"/>
      <c r="K28" s="39" t="s">
        <v>70</v>
      </c>
      <c r="L28" s="37"/>
    </row>
    <row r="29" spans="1:12" s="26" customFormat="1" ht="22.5">
      <c r="A29" s="35" t="s">
        <v>71</v>
      </c>
      <c r="B29" s="36" t="s">
        <v>72</v>
      </c>
      <c r="C29" s="37">
        <v>2</v>
      </c>
      <c r="D29" s="37">
        <f t="shared" si="1"/>
        <v>12</v>
      </c>
      <c r="E29" s="37"/>
      <c r="F29" s="37">
        <v>12</v>
      </c>
      <c r="G29" s="37"/>
      <c r="H29" s="37"/>
      <c r="I29" s="37"/>
      <c r="J29" s="37"/>
      <c r="K29" s="39" t="s">
        <v>73</v>
      </c>
      <c r="L29" s="37" t="s">
        <v>74</v>
      </c>
    </row>
    <row r="30" spans="1:12" s="26" customFormat="1" ht="22.5">
      <c r="A30" s="35" t="s">
        <v>75</v>
      </c>
      <c r="B30" s="36" t="s">
        <v>76</v>
      </c>
      <c r="C30" s="37">
        <v>2</v>
      </c>
      <c r="D30" s="37">
        <f t="shared" si="1"/>
        <v>12</v>
      </c>
      <c r="E30" s="37"/>
      <c r="F30" s="37">
        <v>12</v>
      </c>
      <c r="G30" s="37"/>
      <c r="H30" s="37"/>
      <c r="I30" s="37"/>
      <c r="J30" s="37"/>
      <c r="K30" s="39" t="s">
        <v>77</v>
      </c>
      <c r="L30" s="37" t="s">
        <v>74</v>
      </c>
    </row>
    <row r="31" spans="1:12" s="26" customFormat="1" ht="11.25">
      <c r="A31" s="35" t="s">
        <v>78</v>
      </c>
      <c r="B31" s="36" t="s">
        <v>79</v>
      </c>
      <c r="C31" s="37">
        <v>2</v>
      </c>
      <c r="D31" s="37">
        <f t="shared" si="1"/>
        <v>12</v>
      </c>
      <c r="E31" s="37"/>
      <c r="F31" s="37">
        <v>12</v>
      </c>
      <c r="G31" s="37"/>
      <c r="H31" s="37"/>
      <c r="I31" s="37"/>
      <c r="J31" s="37"/>
      <c r="K31" s="39" t="s">
        <v>80</v>
      </c>
      <c r="L31" s="37"/>
    </row>
    <row r="32" spans="1:12" s="26" customFormat="1" ht="22.5">
      <c r="A32" s="35" t="s">
        <v>81</v>
      </c>
      <c r="B32" s="36" t="s">
        <v>82</v>
      </c>
      <c r="C32" s="37">
        <v>2</v>
      </c>
      <c r="D32" s="37">
        <f t="shared" si="1"/>
        <v>8</v>
      </c>
      <c r="E32" s="37"/>
      <c r="F32" s="37">
        <v>8</v>
      </c>
      <c r="G32" s="37"/>
      <c r="H32" s="37"/>
      <c r="I32" s="37"/>
      <c r="J32" s="37"/>
      <c r="K32" s="39" t="s">
        <v>83</v>
      </c>
      <c r="L32" s="37" t="s">
        <v>84</v>
      </c>
    </row>
    <row r="33" spans="1:12" s="26" customFormat="1" ht="33.75">
      <c r="A33" s="35" t="s">
        <v>85</v>
      </c>
      <c r="B33" s="36" t="s">
        <v>82</v>
      </c>
      <c r="C33" s="37">
        <v>2</v>
      </c>
      <c r="D33" s="37">
        <f t="shared" si="1"/>
        <v>2</v>
      </c>
      <c r="E33" s="37"/>
      <c r="F33" s="37">
        <v>2</v>
      </c>
      <c r="G33" s="37"/>
      <c r="H33" s="37"/>
      <c r="I33" s="37"/>
      <c r="J33" s="37"/>
      <c r="K33" s="39" t="s">
        <v>83</v>
      </c>
      <c r="L33" s="37" t="s">
        <v>86</v>
      </c>
    </row>
    <row r="34" spans="1:12" s="26" customFormat="1" ht="22.5">
      <c r="A34" s="35" t="s">
        <v>87</v>
      </c>
      <c r="B34" s="36" t="s">
        <v>88</v>
      </c>
      <c r="C34" s="37">
        <v>2</v>
      </c>
      <c r="D34" s="37">
        <f t="shared" si="1"/>
        <v>12</v>
      </c>
      <c r="E34" s="37"/>
      <c r="F34" s="37">
        <v>12</v>
      </c>
      <c r="G34" s="37"/>
      <c r="H34" s="37"/>
      <c r="I34" s="37"/>
      <c r="J34" s="37"/>
      <c r="K34" s="39" t="s">
        <v>89</v>
      </c>
      <c r="L34" s="37" t="s">
        <v>84</v>
      </c>
    </row>
    <row r="35" spans="1:12" s="26" customFormat="1" ht="22.5">
      <c r="A35" s="35" t="s">
        <v>90</v>
      </c>
      <c r="B35" s="36" t="s">
        <v>91</v>
      </c>
      <c r="C35" s="37">
        <v>2</v>
      </c>
      <c r="D35" s="37">
        <f t="shared" si="1"/>
        <v>2</v>
      </c>
      <c r="E35" s="37"/>
      <c r="F35" s="37">
        <v>2</v>
      </c>
      <c r="G35" s="37"/>
      <c r="H35" s="37"/>
      <c r="I35" s="37"/>
      <c r="J35" s="37"/>
      <c r="K35" s="39" t="s">
        <v>92</v>
      </c>
      <c r="L35" s="37"/>
    </row>
    <row r="36" spans="1:12" s="26" customFormat="1" ht="22.5">
      <c r="A36" s="35" t="s">
        <v>93</v>
      </c>
      <c r="B36" s="36" t="s">
        <v>91</v>
      </c>
      <c r="C36" s="37">
        <v>2</v>
      </c>
      <c r="D36" s="37">
        <f t="shared" si="1"/>
        <v>1</v>
      </c>
      <c r="E36" s="37"/>
      <c r="F36" s="37">
        <v>1</v>
      </c>
      <c r="G36" s="37"/>
      <c r="H36" s="37"/>
      <c r="I36" s="37"/>
      <c r="J36" s="37"/>
      <c r="K36" s="39" t="s">
        <v>92</v>
      </c>
      <c r="L36" s="37" t="s">
        <v>18</v>
      </c>
    </row>
    <row r="37" spans="1:12" s="26" customFormat="1" ht="11.25">
      <c r="A37" s="35" t="s">
        <v>94</v>
      </c>
      <c r="B37" s="36" t="s">
        <v>95</v>
      </c>
      <c r="C37" s="37">
        <v>2</v>
      </c>
      <c r="D37" s="37">
        <f t="shared" si="1"/>
        <v>10</v>
      </c>
      <c r="E37" s="37">
        <v>5</v>
      </c>
      <c r="F37" s="37">
        <v>5</v>
      </c>
      <c r="G37" s="37"/>
      <c r="H37" s="37"/>
      <c r="I37" s="37"/>
      <c r="J37" s="37"/>
      <c r="K37" s="39" t="s">
        <v>96</v>
      </c>
      <c r="L37" s="37"/>
    </row>
    <row r="38" spans="1:12" s="26" customFormat="1" ht="11.25">
      <c r="A38" s="35" t="s">
        <v>97</v>
      </c>
      <c r="B38" s="36" t="s">
        <v>98</v>
      </c>
      <c r="C38" s="37">
        <v>2</v>
      </c>
      <c r="D38" s="37">
        <f t="shared" si="1"/>
        <v>16</v>
      </c>
      <c r="E38" s="37">
        <v>10</v>
      </c>
      <c r="F38" s="37">
        <v>6</v>
      </c>
      <c r="G38" s="37"/>
      <c r="H38" s="37"/>
      <c r="I38" s="37"/>
      <c r="J38" s="37"/>
      <c r="K38" s="39" t="s">
        <v>99</v>
      </c>
      <c r="L38" s="37"/>
    </row>
    <row r="39" spans="1:12" s="26" customFormat="1" ht="11.25">
      <c r="A39" s="35" t="s">
        <v>100</v>
      </c>
      <c r="B39" s="36" t="s">
        <v>101</v>
      </c>
      <c r="C39" s="37">
        <v>2</v>
      </c>
      <c r="D39" s="37">
        <f t="shared" si="1"/>
        <v>4</v>
      </c>
      <c r="E39" s="37">
        <v>2</v>
      </c>
      <c r="F39" s="37">
        <v>2</v>
      </c>
      <c r="G39" s="37"/>
      <c r="H39" s="37"/>
      <c r="I39" s="37"/>
      <c r="J39" s="37"/>
      <c r="K39" s="39" t="s">
        <v>102</v>
      </c>
      <c r="L39" s="37"/>
    </row>
    <row r="40" spans="1:12" s="26" customFormat="1" ht="11.25">
      <c r="A40" s="35" t="s">
        <v>103</v>
      </c>
      <c r="B40" s="36" t="s">
        <v>104</v>
      </c>
      <c r="C40" s="37">
        <v>2</v>
      </c>
      <c r="D40" s="37">
        <f t="shared" si="1"/>
        <v>10</v>
      </c>
      <c r="E40" s="37"/>
      <c r="F40" s="37"/>
      <c r="G40" s="37">
        <v>5</v>
      </c>
      <c r="H40" s="37">
        <v>5</v>
      </c>
      <c r="I40" s="37"/>
      <c r="J40" s="37"/>
      <c r="K40" s="39" t="s">
        <v>105</v>
      </c>
      <c r="L40" s="37"/>
    </row>
    <row r="41" spans="1:12" s="26" customFormat="1" ht="11.25">
      <c r="A41" s="35" t="s">
        <v>106</v>
      </c>
      <c r="B41" s="36" t="s">
        <v>107</v>
      </c>
      <c r="C41" s="37">
        <v>2</v>
      </c>
      <c r="D41" s="37">
        <f t="shared" si="1"/>
        <v>25</v>
      </c>
      <c r="E41" s="37"/>
      <c r="F41" s="37"/>
      <c r="G41" s="37"/>
      <c r="H41" s="37"/>
      <c r="I41" s="37">
        <v>20</v>
      </c>
      <c r="J41" s="37">
        <v>5</v>
      </c>
      <c r="K41" s="39" t="s">
        <v>108</v>
      </c>
      <c r="L41" s="37"/>
    </row>
    <row r="42" spans="1:12" s="26" customFormat="1" ht="11.25">
      <c r="A42" s="35" t="s">
        <v>109</v>
      </c>
      <c r="B42" s="36" t="s">
        <v>110</v>
      </c>
      <c r="C42" s="37">
        <v>2</v>
      </c>
      <c r="D42" s="37">
        <f t="shared" si="1"/>
        <v>20</v>
      </c>
      <c r="E42" s="37"/>
      <c r="F42" s="37"/>
      <c r="G42" s="37"/>
      <c r="H42" s="37"/>
      <c r="I42" s="37">
        <v>15</v>
      </c>
      <c r="J42" s="37">
        <v>5</v>
      </c>
      <c r="K42" s="39" t="s">
        <v>111</v>
      </c>
      <c r="L42" s="37"/>
    </row>
    <row r="43" spans="1:12" s="26" customFormat="1" ht="11.25">
      <c r="A43" s="35" t="s">
        <v>112</v>
      </c>
      <c r="B43" s="36" t="s">
        <v>113</v>
      </c>
      <c r="C43" s="37">
        <v>2</v>
      </c>
      <c r="D43" s="37">
        <f t="shared" si="1"/>
        <v>28</v>
      </c>
      <c r="E43" s="37"/>
      <c r="F43" s="37"/>
      <c r="G43" s="37"/>
      <c r="H43" s="37"/>
      <c r="I43" s="37">
        <v>18</v>
      </c>
      <c r="J43" s="37">
        <v>10</v>
      </c>
      <c r="K43" s="39" t="s">
        <v>114</v>
      </c>
      <c r="L43" s="37"/>
    </row>
    <row r="44" spans="1:12" s="26" customFormat="1" ht="11.25">
      <c r="A44" s="35" t="s">
        <v>115</v>
      </c>
      <c r="B44" s="36" t="s">
        <v>116</v>
      </c>
      <c r="C44" s="37">
        <v>3</v>
      </c>
      <c r="D44" s="37">
        <f t="shared" si="1"/>
        <v>6</v>
      </c>
      <c r="E44" s="37"/>
      <c r="F44" s="37">
        <v>6</v>
      </c>
      <c r="G44" s="37"/>
      <c r="H44" s="37"/>
      <c r="I44" s="37"/>
      <c r="J44" s="37"/>
      <c r="K44" s="39" t="s">
        <v>116</v>
      </c>
      <c r="L44" s="37"/>
    </row>
    <row r="45" spans="1:12" s="26" customFormat="1" ht="11.25">
      <c r="A45" s="35" t="s">
        <v>117</v>
      </c>
      <c r="B45" s="36" t="s">
        <v>118</v>
      </c>
      <c r="C45" s="37">
        <v>2</v>
      </c>
      <c r="D45" s="37">
        <f t="shared" si="1"/>
        <v>4</v>
      </c>
      <c r="E45" s="37"/>
      <c r="F45" s="37"/>
      <c r="G45" s="37"/>
      <c r="H45" s="37"/>
      <c r="I45" s="37">
        <v>2</v>
      </c>
      <c r="J45" s="37">
        <v>2</v>
      </c>
      <c r="K45" s="39" t="s">
        <v>119</v>
      </c>
      <c r="L45" s="37"/>
    </row>
    <row r="46" spans="1:12" s="26" customFormat="1" ht="11.25">
      <c r="A46" s="35" t="s">
        <v>120</v>
      </c>
      <c r="B46" s="36" t="s">
        <v>121</v>
      </c>
      <c r="C46" s="37">
        <v>2</v>
      </c>
      <c r="D46" s="37">
        <f t="shared" si="1"/>
        <v>12</v>
      </c>
      <c r="E46" s="37"/>
      <c r="F46" s="37">
        <v>12</v>
      </c>
      <c r="G46" s="37"/>
      <c r="H46" s="37"/>
      <c r="I46" s="37"/>
      <c r="J46" s="37"/>
      <c r="K46" s="39" t="s">
        <v>122</v>
      </c>
      <c r="L46" s="37"/>
    </row>
    <row r="47" spans="1:12" s="26" customFormat="1" ht="11.25">
      <c r="A47" s="35" t="s">
        <v>123</v>
      </c>
      <c r="B47" s="36" t="s">
        <v>124</v>
      </c>
      <c r="C47" s="37">
        <v>2</v>
      </c>
      <c r="D47" s="37">
        <f t="shared" si="1"/>
        <v>2</v>
      </c>
      <c r="E47" s="37"/>
      <c r="F47" s="37">
        <v>2</v>
      </c>
      <c r="G47" s="37"/>
      <c r="H47" s="37"/>
      <c r="I47" s="37"/>
      <c r="J47" s="37"/>
      <c r="K47" s="39" t="s">
        <v>125</v>
      </c>
      <c r="L47" s="37"/>
    </row>
    <row r="48" spans="1:12" s="26" customFormat="1" ht="11.25">
      <c r="A48" s="35" t="s">
        <v>126</v>
      </c>
      <c r="B48" s="36" t="s">
        <v>127</v>
      </c>
      <c r="C48" s="37">
        <v>2</v>
      </c>
      <c r="D48" s="37">
        <f t="shared" si="1"/>
        <v>9</v>
      </c>
      <c r="E48" s="37">
        <v>6</v>
      </c>
      <c r="F48" s="37">
        <v>3</v>
      </c>
      <c r="G48" s="37"/>
      <c r="H48" s="37"/>
      <c r="I48" s="37"/>
      <c r="J48" s="37"/>
      <c r="K48" s="39" t="s">
        <v>128</v>
      </c>
      <c r="L48" s="37"/>
    </row>
    <row r="49" spans="1:12" s="26" customFormat="1" ht="11.25">
      <c r="A49" s="35" t="s">
        <v>129</v>
      </c>
      <c r="B49" s="36" t="s">
        <v>130</v>
      </c>
      <c r="C49" s="37">
        <v>2</v>
      </c>
      <c r="D49" s="37">
        <f t="shared" si="1"/>
        <v>2</v>
      </c>
      <c r="E49" s="37">
        <v>1</v>
      </c>
      <c r="F49" s="37">
        <v>1</v>
      </c>
      <c r="G49" s="37"/>
      <c r="H49" s="37"/>
      <c r="I49" s="37"/>
      <c r="J49" s="37"/>
      <c r="K49" s="39" t="s">
        <v>131</v>
      </c>
      <c r="L49" s="37"/>
    </row>
    <row r="50" spans="1:12" s="26" customFormat="1" ht="11.25">
      <c r="A50" s="35" t="s">
        <v>132</v>
      </c>
      <c r="B50" s="36" t="s">
        <v>133</v>
      </c>
      <c r="C50" s="37">
        <v>2</v>
      </c>
      <c r="D50" s="37">
        <f t="shared" si="1"/>
        <v>60</v>
      </c>
      <c r="E50" s="37">
        <v>60</v>
      </c>
      <c r="F50" s="37"/>
      <c r="G50" s="37"/>
      <c r="H50" s="37"/>
      <c r="I50" s="37"/>
      <c r="J50" s="37"/>
      <c r="K50" s="39" t="s">
        <v>133</v>
      </c>
      <c r="L50" s="37"/>
    </row>
    <row r="51" spans="1:12" s="24" customFormat="1">
      <c r="A51" s="42" t="s">
        <v>134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</row>
  </sheetData>
  <mergeCells count="9">
    <mergeCell ref="A1:L1"/>
    <mergeCell ref="E2:J2"/>
    <mergeCell ref="A51:K51"/>
    <mergeCell ref="A2:A3"/>
    <mergeCell ref="B2:B3"/>
    <mergeCell ref="C2:C3"/>
    <mergeCell ref="D2:D3"/>
    <mergeCell ref="K2:K3"/>
    <mergeCell ref="L2:L3"/>
  </mergeCells>
  <phoneticPr fontId="13" type="noConversion"/>
  <printOptions horizontalCentered="1"/>
  <pageMargins left="0.31458333333333299" right="0.31458333333333299" top="0.43263888888888902" bottom="0.43263888888888902" header="0.31458333333333299" footer="0.23611111111111099"/>
  <pageSetup paperSize="9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36"/>
  <sheetViews>
    <sheetView topLeftCell="A7" workbookViewId="0">
      <selection activeCell="C32" sqref="C32"/>
    </sheetView>
  </sheetViews>
  <sheetFormatPr defaultColWidth="9" defaultRowHeight="13.5"/>
  <cols>
    <col min="1" max="1" width="4.75" customWidth="1"/>
    <col min="2" max="2" width="36.625" customWidth="1"/>
    <col min="3" max="3" width="17" customWidth="1"/>
  </cols>
  <sheetData>
    <row r="1" spans="1:3" ht="20.25">
      <c r="A1" s="46" t="s">
        <v>135</v>
      </c>
      <c r="B1" s="46"/>
      <c r="C1" s="46"/>
    </row>
    <row r="2" spans="1:3" ht="20.25">
      <c r="A2" s="14"/>
      <c r="B2" s="14"/>
      <c r="C2" s="14"/>
    </row>
    <row r="3" spans="1:3" s="11" customFormat="1" ht="18" customHeight="1">
      <c r="A3" s="47" t="s">
        <v>136</v>
      </c>
      <c r="B3" s="47"/>
      <c r="C3" s="15" t="s">
        <v>137</v>
      </c>
    </row>
    <row r="4" spans="1:3" s="12" customFormat="1" ht="18" customHeight="1">
      <c r="A4" s="48" t="s">
        <v>138</v>
      </c>
      <c r="B4" s="48"/>
      <c r="C4" s="16">
        <f>C5+C12+C19+C21+C24+C27+C30+C34</f>
        <v>2770</v>
      </c>
    </row>
    <row r="5" spans="1:3" ht="18" customHeight="1">
      <c r="A5" s="17" t="s">
        <v>139</v>
      </c>
      <c r="B5" s="18"/>
      <c r="C5" s="16">
        <f>SUM(C6:C11)</f>
        <v>1250</v>
      </c>
    </row>
    <row r="6" spans="1:3" ht="18" customHeight="1">
      <c r="A6" s="19"/>
      <c r="B6" s="20" t="s">
        <v>140</v>
      </c>
      <c r="C6" s="21">
        <v>300</v>
      </c>
    </row>
    <row r="7" spans="1:3" ht="18" customHeight="1">
      <c r="A7" s="22"/>
      <c r="B7" s="20" t="s">
        <v>141</v>
      </c>
      <c r="C7" s="21">
        <v>200</v>
      </c>
    </row>
    <row r="8" spans="1:3" ht="18" customHeight="1">
      <c r="A8" s="22"/>
      <c r="B8" s="20" t="s">
        <v>142</v>
      </c>
      <c r="C8" s="21">
        <v>200</v>
      </c>
    </row>
    <row r="9" spans="1:3" ht="18" customHeight="1">
      <c r="A9" s="22"/>
      <c r="B9" s="20" t="s">
        <v>143</v>
      </c>
      <c r="C9" s="21">
        <v>150</v>
      </c>
    </row>
    <row r="10" spans="1:3" ht="18" customHeight="1">
      <c r="A10" s="22"/>
      <c r="B10" s="20" t="s">
        <v>144</v>
      </c>
      <c r="C10" s="21">
        <v>250</v>
      </c>
    </row>
    <row r="11" spans="1:3" ht="18" customHeight="1">
      <c r="A11" s="19"/>
      <c r="B11" s="20" t="s">
        <v>145</v>
      </c>
      <c r="C11" s="21">
        <v>150</v>
      </c>
    </row>
    <row r="12" spans="1:3" s="13" customFormat="1" ht="18" customHeight="1">
      <c r="A12" s="23" t="s">
        <v>146</v>
      </c>
      <c r="B12" s="18"/>
      <c r="C12" s="16">
        <f>SUM(C13:C18)</f>
        <v>640</v>
      </c>
    </row>
    <row r="13" spans="1:3" ht="18" customHeight="1">
      <c r="A13" s="19"/>
      <c r="B13" s="20" t="s">
        <v>141</v>
      </c>
      <c r="C13" s="21">
        <v>100</v>
      </c>
    </row>
    <row r="14" spans="1:3" ht="18" customHeight="1">
      <c r="A14" s="19"/>
      <c r="B14" s="20" t="s">
        <v>147</v>
      </c>
      <c r="C14" s="21">
        <v>300</v>
      </c>
    </row>
    <row r="15" spans="1:3" ht="18" customHeight="1">
      <c r="A15" s="19"/>
      <c r="B15" s="20" t="s">
        <v>148</v>
      </c>
      <c r="C15" s="21">
        <v>50</v>
      </c>
    </row>
    <row r="16" spans="1:3" ht="18" customHeight="1">
      <c r="A16" s="19"/>
      <c r="B16" s="20" t="s">
        <v>149</v>
      </c>
      <c r="C16" s="21">
        <v>50</v>
      </c>
    </row>
    <row r="17" spans="1:7" ht="18" customHeight="1">
      <c r="A17" s="19"/>
      <c r="B17" s="20" t="s">
        <v>150</v>
      </c>
      <c r="C17" s="21">
        <v>100</v>
      </c>
    </row>
    <row r="18" spans="1:7" ht="18" customHeight="1">
      <c r="A18" s="19"/>
      <c r="B18" s="20" t="s">
        <v>151</v>
      </c>
      <c r="C18" s="21">
        <v>40</v>
      </c>
    </row>
    <row r="19" spans="1:7" s="13" customFormat="1" ht="18" customHeight="1">
      <c r="A19" s="23" t="s">
        <v>152</v>
      </c>
      <c r="B19" s="18"/>
      <c r="C19" s="16">
        <f>C20</f>
        <v>80</v>
      </c>
      <c r="G19" s="16"/>
    </row>
    <row r="20" spans="1:7" ht="18" customHeight="1">
      <c r="A20" s="19"/>
      <c r="B20" s="20" t="s">
        <v>153</v>
      </c>
      <c r="C20" s="21">
        <v>80</v>
      </c>
    </row>
    <row r="21" spans="1:7" s="13" customFormat="1" ht="18" customHeight="1">
      <c r="A21" s="23" t="s">
        <v>154</v>
      </c>
      <c r="B21" s="18"/>
      <c r="C21" s="16">
        <f>C22+C23</f>
        <v>100</v>
      </c>
    </row>
    <row r="22" spans="1:7" ht="18" customHeight="1">
      <c r="A22" s="19"/>
      <c r="B22" s="20" t="s">
        <v>143</v>
      </c>
      <c r="C22" s="21">
        <v>50</v>
      </c>
    </row>
    <row r="23" spans="1:7" ht="18" customHeight="1">
      <c r="A23" s="19"/>
      <c r="B23" s="20" t="s">
        <v>144</v>
      </c>
      <c r="C23" s="21">
        <v>50</v>
      </c>
    </row>
    <row r="24" spans="1:7" s="13" customFormat="1" ht="18" customHeight="1">
      <c r="A24" s="23" t="s">
        <v>155</v>
      </c>
      <c r="B24" s="18"/>
      <c r="C24" s="16">
        <f>C25+C26</f>
        <v>250</v>
      </c>
    </row>
    <row r="25" spans="1:7" ht="18" customHeight="1">
      <c r="A25" s="19"/>
      <c r="B25" s="20" t="s">
        <v>156</v>
      </c>
      <c r="C25" s="21">
        <v>100</v>
      </c>
    </row>
    <row r="26" spans="1:7" ht="18" customHeight="1">
      <c r="A26" s="19"/>
      <c r="B26" s="20" t="s">
        <v>157</v>
      </c>
      <c r="C26" s="21">
        <v>150</v>
      </c>
    </row>
    <row r="27" spans="1:7" s="13" customFormat="1" ht="18" customHeight="1">
      <c r="A27" s="23" t="s">
        <v>158</v>
      </c>
      <c r="B27" s="18"/>
      <c r="C27" s="16">
        <f>C28+C29</f>
        <v>100</v>
      </c>
    </row>
    <row r="28" spans="1:7" ht="18" customHeight="1">
      <c r="A28" s="19"/>
      <c r="B28" s="20" t="s">
        <v>159</v>
      </c>
      <c r="C28" s="21">
        <v>50</v>
      </c>
    </row>
    <row r="29" spans="1:7" ht="18" customHeight="1">
      <c r="A29" s="19"/>
      <c r="B29" s="20" t="s">
        <v>153</v>
      </c>
      <c r="C29" s="21">
        <v>50</v>
      </c>
    </row>
    <row r="30" spans="1:7" s="13" customFormat="1" ht="18" customHeight="1">
      <c r="A30" s="23" t="s">
        <v>160</v>
      </c>
      <c r="B30" s="18"/>
      <c r="C30" s="16">
        <f>C31+C32+C33</f>
        <v>190</v>
      </c>
    </row>
    <row r="31" spans="1:7" ht="18" customHeight="1">
      <c r="A31" s="19"/>
      <c r="B31" s="20" t="s">
        <v>161</v>
      </c>
      <c r="C31" s="21">
        <v>40</v>
      </c>
    </row>
    <row r="32" spans="1:7" ht="18" customHeight="1">
      <c r="A32" s="19"/>
      <c r="B32" s="20" t="s">
        <v>162</v>
      </c>
      <c r="C32" s="21">
        <v>120</v>
      </c>
    </row>
    <row r="33" spans="1:3" ht="18" customHeight="1">
      <c r="A33" s="19"/>
      <c r="B33" s="20" t="s">
        <v>163</v>
      </c>
      <c r="C33" s="21">
        <v>30</v>
      </c>
    </row>
    <row r="34" spans="1:3" s="13" customFormat="1" ht="18" customHeight="1">
      <c r="A34" s="23" t="s">
        <v>164</v>
      </c>
      <c r="B34" s="18"/>
      <c r="C34" s="16">
        <f>C35+C36</f>
        <v>160</v>
      </c>
    </row>
    <row r="35" spans="1:3" ht="18" customHeight="1">
      <c r="A35" s="19"/>
      <c r="B35" s="20" t="s">
        <v>163</v>
      </c>
      <c r="C35" s="21">
        <v>80</v>
      </c>
    </row>
    <row r="36" spans="1:3" ht="18" customHeight="1">
      <c r="A36" s="19"/>
      <c r="B36" s="20" t="s">
        <v>159</v>
      </c>
      <c r="C36" s="21">
        <v>80</v>
      </c>
    </row>
  </sheetData>
  <mergeCells count="3">
    <mergeCell ref="A1:C1"/>
    <mergeCell ref="A3:B3"/>
    <mergeCell ref="A4:B4"/>
  </mergeCells>
  <phoneticPr fontId="13" type="noConversion"/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A20" sqref="A20:XFD20"/>
    </sheetView>
  </sheetViews>
  <sheetFormatPr defaultColWidth="9" defaultRowHeight="13.5"/>
  <cols>
    <col min="1" max="1" width="28.5" style="1" customWidth="1"/>
    <col min="2" max="2" width="22.25" style="1" customWidth="1"/>
    <col min="3" max="3" width="9" style="1" hidden="1" customWidth="1"/>
    <col min="4" max="4" width="17.375" style="1" customWidth="1"/>
    <col min="5" max="5" width="15.25" style="1" customWidth="1"/>
    <col min="6" max="16384" width="9" style="1"/>
  </cols>
  <sheetData>
    <row r="1" spans="1:5" ht="22.5">
      <c r="A1" s="49" t="s">
        <v>165</v>
      </c>
      <c r="B1" s="49"/>
      <c r="C1" s="49"/>
      <c r="D1" s="49"/>
      <c r="E1" s="49"/>
    </row>
    <row r="3" spans="1:5">
      <c r="A3" s="2"/>
      <c r="B3" s="3" t="s">
        <v>137</v>
      </c>
      <c r="C3" s="4">
        <v>0.06</v>
      </c>
      <c r="D3" s="3" t="s">
        <v>166</v>
      </c>
      <c r="E3" s="2" t="s">
        <v>167</v>
      </c>
    </row>
    <row r="4" spans="1:5">
      <c r="A4" s="5" t="s">
        <v>138</v>
      </c>
      <c r="B4" s="6">
        <f>B5+B25</f>
        <v>13205</v>
      </c>
      <c r="C4" s="6">
        <f>C5+C25</f>
        <v>660.3</v>
      </c>
      <c r="D4" s="6">
        <f>D5+D25</f>
        <v>781</v>
      </c>
      <c r="E4" s="6">
        <f>E5+E25</f>
        <v>2770</v>
      </c>
    </row>
    <row r="5" spans="1:5">
      <c r="A5" s="5" t="s">
        <v>168</v>
      </c>
      <c r="B5" s="6">
        <f>SUM(B6:B24)</f>
        <v>11005</v>
      </c>
      <c r="C5" s="6">
        <f>SUM(C6:C24)</f>
        <v>660.3</v>
      </c>
      <c r="D5" s="6">
        <f>SUM(D6:D24)</f>
        <v>781</v>
      </c>
      <c r="E5" s="6">
        <f>SUM(E6:E24)</f>
        <v>2770</v>
      </c>
    </row>
    <row r="6" spans="1:5">
      <c r="A6" s="7" t="s">
        <v>139</v>
      </c>
      <c r="B6" s="8">
        <v>1310</v>
      </c>
      <c r="C6" s="2">
        <f>B6*0.06</f>
        <v>78.599999999999994</v>
      </c>
      <c r="D6" s="2">
        <v>95</v>
      </c>
      <c r="E6" s="2">
        <v>1250</v>
      </c>
    </row>
    <row r="7" spans="1:5">
      <c r="A7" s="7" t="s">
        <v>169</v>
      </c>
      <c r="B7" s="8">
        <v>1090</v>
      </c>
      <c r="C7" s="2">
        <f t="shared" ref="C7:C24" si="0">B7*0.06</f>
        <v>65.400000000000006</v>
      </c>
      <c r="D7" s="2">
        <v>98</v>
      </c>
      <c r="E7" s="2"/>
    </row>
    <row r="8" spans="1:5">
      <c r="A8" s="7" t="s">
        <v>170</v>
      </c>
      <c r="B8" s="8">
        <v>835</v>
      </c>
      <c r="C8" s="2">
        <f t="shared" si="0"/>
        <v>50.1</v>
      </c>
      <c r="D8" s="2">
        <v>51</v>
      </c>
      <c r="E8" s="2"/>
    </row>
    <row r="9" spans="1:5">
      <c r="A9" s="7" t="s">
        <v>171</v>
      </c>
      <c r="B9" s="8">
        <v>500</v>
      </c>
      <c r="C9" s="2">
        <f t="shared" si="0"/>
        <v>30</v>
      </c>
      <c r="D9" s="2">
        <v>30</v>
      </c>
      <c r="E9" s="2"/>
    </row>
    <row r="10" spans="1:5">
      <c r="A10" s="7" t="s">
        <v>172</v>
      </c>
      <c r="B10" s="8">
        <v>300</v>
      </c>
      <c r="C10" s="2">
        <f t="shared" si="0"/>
        <v>18</v>
      </c>
      <c r="D10" s="2">
        <v>18</v>
      </c>
      <c r="E10" s="2"/>
    </row>
    <row r="11" spans="1:5">
      <c r="A11" s="7" t="s">
        <v>146</v>
      </c>
      <c r="B11" s="8">
        <v>850</v>
      </c>
      <c r="C11" s="2">
        <f t="shared" si="0"/>
        <v>51</v>
      </c>
      <c r="D11" s="2">
        <v>52</v>
      </c>
      <c r="E11" s="2">
        <v>640</v>
      </c>
    </row>
    <row r="12" spans="1:5">
      <c r="A12" s="7" t="s">
        <v>152</v>
      </c>
      <c r="B12" s="8">
        <v>660</v>
      </c>
      <c r="C12" s="2">
        <f t="shared" si="0"/>
        <v>39.6</v>
      </c>
      <c r="D12" s="2">
        <v>40</v>
      </c>
      <c r="E12" s="2">
        <v>80</v>
      </c>
    </row>
    <row r="13" spans="1:5">
      <c r="A13" s="7" t="s">
        <v>154</v>
      </c>
      <c r="B13" s="8">
        <v>400</v>
      </c>
      <c r="C13" s="2">
        <f t="shared" si="0"/>
        <v>24</v>
      </c>
      <c r="D13" s="2">
        <v>24</v>
      </c>
      <c r="E13" s="2">
        <v>100</v>
      </c>
    </row>
    <row r="14" spans="1:5">
      <c r="A14" s="7" t="s">
        <v>173</v>
      </c>
      <c r="B14" s="8">
        <v>150</v>
      </c>
      <c r="C14" s="2">
        <f t="shared" si="0"/>
        <v>9</v>
      </c>
      <c r="D14" s="2">
        <v>12</v>
      </c>
      <c r="E14" s="2"/>
    </row>
    <row r="15" spans="1:5">
      <c r="A15" s="7" t="s">
        <v>174</v>
      </c>
      <c r="B15" s="8">
        <v>230</v>
      </c>
      <c r="C15" s="2">
        <f t="shared" si="0"/>
        <v>13.8</v>
      </c>
      <c r="D15" s="2">
        <v>60</v>
      </c>
      <c r="E15" s="2"/>
    </row>
    <row r="16" spans="1:5">
      <c r="A16" s="7" t="s">
        <v>175</v>
      </c>
      <c r="B16" s="8">
        <v>560</v>
      </c>
      <c r="C16" s="2">
        <f t="shared" si="0"/>
        <v>33.6</v>
      </c>
      <c r="D16" s="2">
        <v>34</v>
      </c>
      <c r="E16" s="2"/>
    </row>
    <row r="17" spans="1:5">
      <c r="A17" s="7" t="s">
        <v>13</v>
      </c>
      <c r="B17" s="8">
        <v>550</v>
      </c>
      <c r="C17" s="2">
        <f t="shared" si="0"/>
        <v>33</v>
      </c>
      <c r="D17" s="2">
        <v>33</v>
      </c>
      <c r="E17" s="2"/>
    </row>
    <row r="18" spans="1:5">
      <c r="A18" s="7" t="s">
        <v>155</v>
      </c>
      <c r="B18" s="8">
        <v>800</v>
      </c>
      <c r="C18" s="2">
        <f t="shared" si="0"/>
        <v>48</v>
      </c>
      <c r="D18" s="2">
        <v>55</v>
      </c>
      <c r="E18" s="2">
        <v>250</v>
      </c>
    </row>
    <row r="19" spans="1:5">
      <c r="A19" s="7" t="s">
        <v>158</v>
      </c>
      <c r="B19" s="8">
        <v>560</v>
      </c>
      <c r="C19" s="2">
        <f t="shared" si="0"/>
        <v>33.6</v>
      </c>
      <c r="D19" s="2">
        <v>34</v>
      </c>
      <c r="E19" s="2">
        <v>100</v>
      </c>
    </row>
    <row r="20" spans="1:5">
      <c r="A20" s="7" t="s">
        <v>176</v>
      </c>
      <c r="B20" s="8">
        <v>400</v>
      </c>
      <c r="C20" s="2">
        <f t="shared" si="0"/>
        <v>24</v>
      </c>
      <c r="D20" s="2">
        <v>26</v>
      </c>
      <c r="E20" s="2"/>
    </row>
    <row r="21" spans="1:5">
      <c r="A21" s="7" t="s">
        <v>164</v>
      </c>
      <c r="B21" s="8">
        <v>385</v>
      </c>
      <c r="C21" s="2">
        <f t="shared" si="0"/>
        <v>23.1</v>
      </c>
      <c r="D21" s="2">
        <v>30</v>
      </c>
      <c r="E21" s="2">
        <v>160</v>
      </c>
    </row>
    <row r="22" spans="1:5">
      <c r="A22" s="7" t="s">
        <v>177</v>
      </c>
      <c r="B22" s="8">
        <v>550</v>
      </c>
      <c r="C22" s="2">
        <f t="shared" si="0"/>
        <v>33</v>
      </c>
      <c r="D22" s="2">
        <v>33</v>
      </c>
      <c r="E22" s="2"/>
    </row>
    <row r="23" spans="1:5">
      <c r="A23" s="7" t="s">
        <v>160</v>
      </c>
      <c r="B23" s="8">
        <v>525</v>
      </c>
      <c r="C23" s="2">
        <f t="shared" si="0"/>
        <v>31.5</v>
      </c>
      <c r="D23" s="2">
        <v>35</v>
      </c>
      <c r="E23" s="2">
        <v>190</v>
      </c>
    </row>
    <row r="24" spans="1:5">
      <c r="A24" s="9" t="s">
        <v>178</v>
      </c>
      <c r="B24" s="8">
        <v>350</v>
      </c>
      <c r="C24" s="2">
        <f t="shared" si="0"/>
        <v>21</v>
      </c>
      <c r="D24" s="2">
        <v>21</v>
      </c>
      <c r="E24" s="2"/>
    </row>
    <row r="25" spans="1:5">
      <c r="A25" s="5" t="s">
        <v>179</v>
      </c>
      <c r="B25" s="10">
        <f>SUM(B26:B34)</f>
        <v>2200</v>
      </c>
      <c r="C25" s="2"/>
      <c r="D25" s="2"/>
      <c r="E25" s="2"/>
    </row>
    <row r="26" spans="1:5">
      <c r="A26" s="9" t="s">
        <v>180</v>
      </c>
      <c r="B26" s="8">
        <v>400</v>
      </c>
      <c r="C26" s="2"/>
      <c r="D26" s="2"/>
      <c r="E26" s="2"/>
    </row>
    <row r="27" spans="1:5">
      <c r="A27" s="9" t="s">
        <v>181</v>
      </c>
      <c r="B27" s="8">
        <v>200</v>
      </c>
      <c r="C27" s="2"/>
      <c r="D27" s="2"/>
      <c r="E27" s="2"/>
    </row>
    <row r="28" spans="1:5">
      <c r="A28" s="9" t="s">
        <v>182</v>
      </c>
      <c r="B28" s="8">
        <v>200</v>
      </c>
      <c r="C28" s="2"/>
      <c r="D28" s="2"/>
      <c r="E28" s="2"/>
    </row>
    <row r="29" spans="1:5">
      <c r="A29" s="9" t="s">
        <v>183</v>
      </c>
      <c r="B29" s="8">
        <v>400</v>
      </c>
      <c r="C29" s="2"/>
      <c r="D29" s="2"/>
      <c r="E29" s="2"/>
    </row>
    <row r="30" spans="1:5">
      <c r="A30" s="9" t="s">
        <v>184</v>
      </c>
      <c r="B30" s="8">
        <v>0</v>
      </c>
      <c r="C30" s="2"/>
      <c r="D30" s="2"/>
      <c r="E30" s="2"/>
    </row>
    <row r="31" spans="1:5">
      <c r="A31" s="9" t="s">
        <v>185</v>
      </c>
      <c r="B31" s="8">
        <v>0</v>
      </c>
      <c r="C31" s="2"/>
      <c r="D31" s="2"/>
      <c r="E31" s="2"/>
    </row>
    <row r="32" spans="1:5">
      <c r="A32" s="9" t="s">
        <v>186</v>
      </c>
      <c r="B32" s="8">
        <v>600</v>
      </c>
      <c r="C32" s="2"/>
      <c r="D32" s="2"/>
      <c r="E32" s="2"/>
    </row>
    <row r="33" spans="1:5">
      <c r="A33" s="9" t="s">
        <v>187</v>
      </c>
      <c r="B33" s="8">
        <v>300</v>
      </c>
      <c r="C33" s="2"/>
      <c r="D33" s="2"/>
      <c r="E33" s="2"/>
    </row>
    <row r="34" spans="1:5">
      <c r="A34" s="9" t="s">
        <v>188</v>
      </c>
      <c r="B34" s="8">
        <v>100</v>
      </c>
      <c r="C34" s="2"/>
      <c r="D34" s="2"/>
      <c r="E34" s="2"/>
    </row>
  </sheetData>
  <mergeCells count="1">
    <mergeCell ref="A1:E1"/>
  </mergeCells>
  <phoneticPr fontId="13" type="noConversion"/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表格</vt:lpstr>
      <vt:lpstr>Sheet2</vt:lpstr>
      <vt:lpstr>Sheet1</vt:lpstr>
      <vt:lpstr>表格!Print_Titles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深圳市汉码软件技术有限公司</cp:lastModifiedBy>
  <cp:lastPrinted>2021-05-04T09:03:00Z</cp:lastPrinted>
  <dcterms:created xsi:type="dcterms:W3CDTF">2020-05-28T07:38:00Z</dcterms:created>
  <dcterms:modified xsi:type="dcterms:W3CDTF">2021-05-06T07:01:27Z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BF734F0E43EE4DA596C4E02DF3601A02</vt:lpwstr>
  </property>
</Properties>
</file>