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Sheet1!$A$1:$AC$35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<sst xmlns="http://schemas.openxmlformats.org/spreadsheetml/2006/main" count="137" uniqueCount="93">
  <si>
    <t>六盘水师范学院2022年分省分专业招生计划表</t>
  </si>
  <si>
    <t>学院</t>
  </si>
  <si>
    <t>专业</t>
  </si>
  <si>
    <t>类别</t>
  </si>
  <si>
    <t>全校 合计</t>
  </si>
  <si>
    <t>其中：贵州省内</t>
  </si>
  <si>
    <t>其中：省外</t>
  </si>
  <si>
    <t>备注</t>
  </si>
  <si>
    <t>合计</t>
  </si>
  <si>
    <t>面向高中</t>
  </si>
  <si>
    <t>预科升入</t>
  </si>
  <si>
    <t>民族班</t>
  </si>
  <si>
    <t>双语民族班</t>
  </si>
  <si>
    <t>河北</t>
  </si>
  <si>
    <t>河南</t>
  </si>
  <si>
    <t>四川</t>
  </si>
  <si>
    <t>云南</t>
  </si>
  <si>
    <t>山东</t>
  </si>
  <si>
    <t>湖北</t>
  </si>
  <si>
    <t>湖南</t>
  </si>
  <si>
    <t>重庆</t>
  </si>
  <si>
    <t>安徽</t>
  </si>
  <si>
    <t>陕西</t>
  </si>
  <si>
    <t>甘肃</t>
  </si>
  <si>
    <t>江苏</t>
  </si>
  <si>
    <t>江西</t>
  </si>
  <si>
    <t>广西</t>
  </si>
  <si>
    <t>广东</t>
  </si>
  <si>
    <t>福建</t>
  </si>
  <si>
    <t>海南</t>
  </si>
  <si>
    <t>山西</t>
  </si>
  <si>
    <t>全校合计</t>
  </si>
  <si>
    <t>马克思主义学院</t>
  </si>
  <si>
    <t>思想政治教育</t>
  </si>
  <si>
    <t>文史类</t>
  </si>
  <si>
    <t>经济管理学院（旅游学院）</t>
  </si>
  <si>
    <t>地理科学</t>
  </si>
  <si>
    <t>理工类</t>
  </si>
  <si>
    <t>旅游管理与服务教育</t>
  </si>
  <si>
    <t>城市管理</t>
  </si>
  <si>
    <t>经济与金融</t>
  </si>
  <si>
    <t>文学与新闻学院</t>
  </si>
  <si>
    <t>汉语言文学</t>
  </si>
  <si>
    <t>新闻学</t>
  </si>
  <si>
    <t>秘书学</t>
  </si>
  <si>
    <t>外国语学院</t>
  </si>
  <si>
    <t>英语</t>
  </si>
  <si>
    <t xml:space="preserve"> 需口试，口试成绩须达到口试总分60％（含）以上，高考英语成绩须达到卷面总分60%（含）以上。</t>
  </si>
  <si>
    <t>教育科学学院</t>
  </si>
  <si>
    <t>学前教育</t>
  </si>
  <si>
    <t>小学教育</t>
  </si>
  <si>
    <t>少数民族预科</t>
  </si>
  <si>
    <t>民汉双语预科，需参加贵州省统一组织的少数民族语言口试，成绩合格。</t>
  </si>
  <si>
    <t>数学与统计学院</t>
  </si>
  <si>
    <t>数学与应用数学</t>
  </si>
  <si>
    <t xml:space="preserve"> 高考数学单科成绩85分（含）以上 (满分150分)。</t>
  </si>
  <si>
    <t>经济统计学</t>
  </si>
  <si>
    <t>计算机科学学院</t>
  </si>
  <si>
    <t>计算机类（计算机科学与技术、软件工程、数据科学与大数据技术）</t>
  </si>
  <si>
    <t>大类招生</t>
  </si>
  <si>
    <t>物理与电气工程学院</t>
  </si>
  <si>
    <t>电气工程及其自动化</t>
  </si>
  <si>
    <t>能源与动力工程</t>
  </si>
  <si>
    <t>应用物理学</t>
  </si>
  <si>
    <t>自动化</t>
  </si>
  <si>
    <t>化学与材料工程学院</t>
  </si>
  <si>
    <t>化学类（化学、化学工程与工艺、环境工程、冶金工程）</t>
  </si>
  <si>
    <t>大类招生，其中化学专业属于师范类。</t>
  </si>
  <si>
    <t>生物科学与技术学院</t>
  </si>
  <si>
    <t>生物科学</t>
  </si>
  <si>
    <t>植物科学与技术</t>
  </si>
  <si>
    <t>动物科学</t>
  </si>
  <si>
    <t>矿业与机械工程学院</t>
  </si>
  <si>
    <t>矿业类（采矿工程、安全工程、地质工程、矿物加工工程）</t>
  </si>
  <si>
    <t>大类招生，不招女生及色盲考生。</t>
  </si>
  <si>
    <t>机械类（机械电子工程、机械设计制造及其自动化）</t>
  </si>
  <si>
    <t>大类招生，不招色盲考生。</t>
  </si>
  <si>
    <t>土木与规划学院</t>
  </si>
  <si>
    <t>土木工程</t>
  </si>
  <si>
    <t>城乡规划</t>
  </si>
  <si>
    <t>不招色盲考生</t>
  </si>
  <si>
    <t>风景园林</t>
  </si>
  <si>
    <t>艺术学院</t>
  </si>
  <si>
    <t>美术学</t>
  </si>
  <si>
    <t>艺术类</t>
  </si>
  <si>
    <t>数字媒体艺术</t>
  </si>
  <si>
    <t>音乐学</t>
  </si>
  <si>
    <t>舞蹈表演</t>
  </si>
  <si>
    <t>体育学院</t>
  </si>
  <si>
    <t>体育教育</t>
  </si>
  <si>
    <t>体育类</t>
  </si>
  <si>
    <t>男生身高1.67米（含）以上、女生身高1.57米（含）以上。</t>
  </si>
  <si>
    <t>注：双语民族班需参加贵州省统一组织的少数民族语言口试，成绩合格。最终以省教育厅公布为准。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</si>
</sst>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等线"/>
      <charset val="134"/>
    </font>
    <font>
      <sz val="11"/>
      <color indexed="10"/>
      <name val="等线"/>
      <charset val="134"/>
    </font>
    <font>
      <b/>
      <sz val="11"/>
      <color indexed="10"/>
      <name val="等线"/>
      <charset val="134"/>
    </font>
    <font>
      <b/>
      <sz val="11"/>
      <color rgb="FFFF0000"/>
      <name val="等线"/>
      <charset val="134"/>
    </font>
    <font>
      <sz val="11"/>
      <color rgb="FFFF0000"/>
      <name val="等线"/>
      <charset val="134"/>
    </font>
    <font>
      <sz val="11"/>
      <name val="等线"/>
      <charset val="134"/>
    </font>
    <font>
      <sz val="9"/>
      <color indexed="8"/>
      <name val="等线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b/>
      <sz val="9"/>
      <color indexed="8"/>
      <name val="宋体"/>
      <charset val="134"/>
    </font>
    <font>
      <b/>
      <sz val="8"/>
      <color indexed="10"/>
      <name val="宋体"/>
      <charset val="134"/>
    </font>
    <font>
      <sz val="8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8" borderId="11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20" borderId="13" applyNumberFormat="0" applyFon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32" fillId="17" borderId="11" applyNumberFormat="0" applyAlignment="0" applyProtection="0">
      <alignment vertical="center"/>
    </xf>
    <xf numFmtId="0" fontId="35" fillId="29" borderId="17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6" fillId="0" borderId="0" xfId="0" applyFont="1">
      <alignment vertical="center"/>
    </xf>
    <xf numFmtId="0" fontId="7" fillId="0" borderId="0" xfId="0" applyNumberFormat="1" applyFont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left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left" vertical="center" wrapText="1"/>
    </xf>
    <xf numFmtId="0" fontId="13" fillId="5" borderId="1" xfId="0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right" vertical="center" wrapText="1"/>
    </xf>
    <xf numFmtId="0" fontId="13" fillId="0" borderId="1" xfId="0" applyNumberFormat="1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right" vertical="center" wrapText="1"/>
    </xf>
    <xf numFmtId="0" fontId="13" fillId="6" borderId="1" xfId="0" applyNumberFormat="1" applyFont="1" applyFill="1" applyBorder="1" applyAlignment="1">
      <alignment horizontal="right" vertical="center" wrapText="1"/>
    </xf>
    <xf numFmtId="0" fontId="13" fillId="0" borderId="1" xfId="0" applyNumberFormat="1" applyFont="1" applyBorder="1" applyAlignment="1">
      <alignment horizontal="right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left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8" fillId="3" borderId="7" xfId="0" applyNumberFormat="1" applyFont="1" applyFill="1" applyBorder="1" applyAlignment="1">
      <alignment horizontal="center" vertical="center" wrapText="1"/>
    </xf>
    <xf numFmtId="0" fontId="8" fillId="3" borderId="8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0" fontId="14" fillId="3" borderId="9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 shrinkToFit="1"/>
    </xf>
    <xf numFmtId="0" fontId="16" fillId="4" borderId="1" xfId="0" applyNumberFormat="1" applyFont="1" applyFill="1" applyBorder="1" applyAlignment="1">
      <alignment horizontal="center" vertical="center" wrapText="1" shrinkToFit="1"/>
    </xf>
    <xf numFmtId="0" fontId="17" fillId="5" borderId="1" xfId="0" applyNumberFormat="1" applyFont="1" applyFill="1" applyBorder="1" applyAlignment="1">
      <alignment horizontal="left" vertical="center" wrapText="1" shrinkToFit="1"/>
    </xf>
    <xf numFmtId="0" fontId="17" fillId="0" borderId="1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17" fillId="0" borderId="1" xfId="0" applyNumberFormat="1" applyFont="1" applyBorder="1" applyAlignment="1">
      <alignment horizontal="left" vertical="center" wrapText="1"/>
    </xf>
    <xf numFmtId="0" fontId="13" fillId="0" borderId="2" xfId="0" applyNumberFormat="1" applyFont="1" applyBorder="1" applyAlignment="1">
      <alignment horizontal="right" vertical="center" wrapText="1"/>
    </xf>
    <xf numFmtId="0" fontId="17" fillId="5" borderId="1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horizontal="left" vertical="center" wrapText="1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3"/>
  <sheetViews>
    <sheetView tabSelected="1" view="pageBreakPreview" zoomScaleNormal="100" workbookViewId="0">
      <pane ySplit="4" topLeftCell="A38" activePane="bottomLeft" state="frozen"/>
      <selection/>
      <selection pane="bottomLeft" activeCell="B25" sqref="B25:B26"/>
    </sheetView>
  </sheetViews>
  <sheetFormatPr defaultColWidth="9" defaultRowHeight="13.5"/>
  <cols>
    <col min="1" max="1" width="3" customWidth="1"/>
    <col min="2" max="2" width="22.125" customWidth="1"/>
    <col min="3" max="3" width="7.375" style="7" customWidth="1"/>
    <col min="4" max="4" width="6.375" style="8" customWidth="1"/>
    <col min="5" max="5" width="6.375" style="9" customWidth="1"/>
    <col min="6" max="6" width="5.625" style="10" customWidth="1"/>
    <col min="7" max="7" width="4.875" style="11" customWidth="1"/>
    <col min="8" max="8" width="4.375" style="11" customWidth="1"/>
    <col min="9" max="9" width="6" style="11" customWidth="1"/>
    <col min="10" max="10" width="4.75" style="12" customWidth="1"/>
    <col min="11" max="16" width="4.875" customWidth="1"/>
    <col min="17" max="18" width="4.875" style="13" customWidth="1"/>
    <col min="19" max="26" width="4.875" customWidth="1"/>
    <col min="27" max="27" width="4.875" style="14" customWidth="1"/>
    <col min="28" max="28" width="4.875" style="15" customWidth="1"/>
    <col min="29" max="29" width="17.5" style="16" customWidth="1"/>
    <col min="30" max="30" width="0.25" customWidth="1"/>
  </cols>
  <sheetData>
    <row r="1" ht="67" customHeight="1" spans="1:29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ht="32" customHeight="1" spans="1:29">
      <c r="A2" s="18" t="s">
        <v>1</v>
      </c>
      <c r="B2" s="18" t="s">
        <v>2</v>
      </c>
      <c r="C2" s="18" t="s">
        <v>3</v>
      </c>
      <c r="D2" s="19" t="s">
        <v>4</v>
      </c>
      <c r="E2" s="19" t="s">
        <v>5</v>
      </c>
      <c r="F2" s="19"/>
      <c r="G2" s="19"/>
      <c r="H2" s="19"/>
      <c r="I2" s="19"/>
      <c r="J2" s="47" t="s">
        <v>6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50"/>
      <c r="AC2" s="51" t="s">
        <v>7</v>
      </c>
    </row>
    <row r="3" ht="30" customHeight="1" spans="1:29">
      <c r="A3" s="18"/>
      <c r="B3" s="18"/>
      <c r="C3" s="18"/>
      <c r="D3" s="19"/>
      <c r="E3" s="19" t="s">
        <v>8</v>
      </c>
      <c r="F3" s="18" t="s">
        <v>9</v>
      </c>
      <c r="G3" s="20" t="s">
        <v>10</v>
      </c>
      <c r="H3" s="18" t="s">
        <v>11</v>
      </c>
      <c r="I3" s="18" t="s">
        <v>12</v>
      </c>
      <c r="J3" s="18" t="s">
        <v>8</v>
      </c>
      <c r="K3" s="18" t="s">
        <v>13</v>
      </c>
      <c r="L3" s="18" t="s">
        <v>14</v>
      </c>
      <c r="M3" s="18" t="s">
        <v>15</v>
      </c>
      <c r="N3" s="18" t="s">
        <v>16</v>
      </c>
      <c r="O3" s="18" t="s">
        <v>17</v>
      </c>
      <c r="P3" s="18" t="s">
        <v>18</v>
      </c>
      <c r="Q3" s="18" t="s">
        <v>19</v>
      </c>
      <c r="R3" s="18" t="s">
        <v>20</v>
      </c>
      <c r="S3" s="18" t="s">
        <v>21</v>
      </c>
      <c r="T3" s="18" t="s">
        <v>22</v>
      </c>
      <c r="U3" s="18" t="s">
        <v>23</v>
      </c>
      <c r="V3" s="18" t="s">
        <v>24</v>
      </c>
      <c r="W3" s="18" t="s">
        <v>25</v>
      </c>
      <c r="X3" s="18" t="s">
        <v>26</v>
      </c>
      <c r="Y3" s="18" t="s">
        <v>27</v>
      </c>
      <c r="Z3" s="18" t="s">
        <v>28</v>
      </c>
      <c r="AA3" s="18" t="s">
        <v>29</v>
      </c>
      <c r="AB3" s="20" t="s">
        <v>30</v>
      </c>
      <c r="AC3" s="51"/>
    </row>
    <row r="4" s="1" customFormat="1" ht="21" customHeight="1" spans="1:29">
      <c r="A4" s="21" t="s">
        <v>31</v>
      </c>
      <c r="B4" s="21"/>
      <c r="C4" s="22"/>
      <c r="D4" s="23">
        <f>D5+D7+D16+D21+D24+D33+D36+D38+D43+D45+D49+D52+D56+D61</f>
        <v>2420</v>
      </c>
      <c r="E4" s="23">
        <f>D4-J4</f>
        <v>2201</v>
      </c>
      <c r="F4" s="23">
        <f>E4-G4-H4-I4</f>
        <v>1718</v>
      </c>
      <c r="G4" s="23">
        <f>G5+G7+G16+G21+G24+G33+G36+G38+G43+G45+G49+G52+G56+G61</f>
        <v>453</v>
      </c>
      <c r="H4" s="23">
        <v>24</v>
      </c>
      <c r="I4" s="23">
        <v>6</v>
      </c>
      <c r="J4" s="23">
        <f>K4+L4+M4+N4+O4+P4+Q4+R4+S4+T4+U4+V4+W4+X4+Y4+Z4+AA4+AB4</f>
        <v>219</v>
      </c>
      <c r="K4" s="23">
        <f>K5+K7+K16+K21+K24+K33+K36+K38+K43+K45+K49+K52+K56+K61</f>
        <v>10</v>
      </c>
      <c r="L4" s="23">
        <f t="shared" ref="L4:AB4" si="0">L5+L7+L16+L21+L24+L33+L36+L38+L43+L45+L49+L52+L56+L61</f>
        <v>10</v>
      </c>
      <c r="M4" s="23">
        <f t="shared" si="0"/>
        <v>15</v>
      </c>
      <c r="N4" s="23">
        <f t="shared" si="0"/>
        <v>15</v>
      </c>
      <c r="O4" s="23">
        <f t="shared" si="0"/>
        <v>15</v>
      </c>
      <c r="P4" s="23">
        <f t="shared" si="0"/>
        <v>15</v>
      </c>
      <c r="Q4" s="23">
        <f t="shared" si="0"/>
        <v>15</v>
      </c>
      <c r="R4" s="23">
        <f t="shared" si="0"/>
        <v>15</v>
      </c>
      <c r="S4" s="23">
        <f t="shared" si="0"/>
        <v>15</v>
      </c>
      <c r="T4" s="23">
        <f t="shared" si="0"/>
        <v>10</v>
      </c>
      <c r="U4" s="23">
        <f t="shared" si="0"/>
        <v>8</v>
      </c>
      <c r="V4" s="23">
        <f t="shared" si="0"/>
        <v>10</v>
      </c>
      <c r="W4" s="23">
        <f t="shared" si="0"/>
        <v>14</v>
      </c>
      <c r="X4" s="23">
        <f t="shared" si="0"/>
        <v>13</v>
      </c>
      <c r="Y4" s="23">
        <f t="shared" si="0"/>
        <v>8</v>
      </c>
      <c r="Z4" s="23">
        <f t="shared" si="0"/>
        <v>8</v>
      </c>
      <c r="AA4" s="23">
        <f t="shared" si="0"/>
        <v>8</v>
      </c>
      <c r="AB4" s="23">
        <f t="shared" si="0"/>
        <v>15</v>
      </c>
      <c r="AC4" s="52"/>
    </row>
    <row r="5" s="2" customFormat="1" ht="18.75" customHeight="1" spans="1:29">
      <c r="A5" s="24" t="s">
        <v>32</v>
      </c>
      <c r="B5" s="24"/>
      <c r="C5" s="25"/>
      <c r="D5" s="26">
        <f>D6</f>
        <v>60</v>
      </c>
      <c r="E5" s="25">
        <f>D5-J5</f>
        <v>52</v>
      </c>
      <c r="F5" s="25">
        <f>E5-G5-H5-I5</f>
        <v>36</v>
      </c>
      <c r="G5" s="26">
        <v>16</v>
      </c>
      <c r="H5" s="26"/>
      <c r="I5" s="26"/>
      <c r="J5" s="25">
        <f>K5+L5+M5+N5+O5+P5+Q5+R5+S5+T5+U5+V5+W5+X5+Y5+Z5+AA5+AB5</f>
        <v>8</v>
      </c>
      <c r="K5" s="26">
        <v>2</v>
      </c>
      <c r="L5" s="26"/>
      <c r="M5" s="26"/>
      <c r="N5" s="26"/>
      <c r="O5" s="26"/>
      <c r="P5" s="26">
        <v>2</v>
      </c>
      <c r="Q5" s="26"/>
      <c r="R5" s="26"/>
      <c r="S5" s="26"/>
      <c r="T5" s="26"/>
      <c r="U5" s="26"/>
      <c r="V5" s="26"/>
      <c r="W5" s="26">
        <v>2</v>
      </c>
      <c r="X5" s="26"/>
      <c r="Y5" s="26"/>
      <c r="Z5" s="26">
        <v>2</v>
      </c>
      <c r="AA5" s="26"/>
      <c r="AB5" s="26"/>
      <c r="AC5" s="53"/>
    </row>
    <row r="6" ht="18" customHeight="1" spans="1:30">
      <c r="A6" s="27"/>
      <c r="B6" s="28" t="s">
        <v>33</v>
      </c>
      <c r="C6" s="29" t="s">
        <v>34</v>
      </c>
      <c r="D6" s="30">
        <v>60</v>
      </c>
      <c r="E6" s="29">
        <f>D6-J6</f>
        <v>52</v>
      </c>
      <c r="F6" s="29">
        <f>E6-G6-H6-I6</f>
        <v>36</v>
      </c>
      <c r="G6" s="31">
        <v>16</v>
      </c>
      <c r="H6" s="32"/>
      <c r="I6" s="32"/>
      <c r="J6" s="49">
        <f>K6+L6+M6+N6+O6+P6+Q6+R6+S6+T6+U6+V6+W6+X6+Y6+Z6+AA6+AB6</f>
        <v>8</v>
      </c>
      <c r="K6" s="32">
        <v>2</v>
      </c>
      <c r="L6" s="32"/>
      <c r="M6" s="32"/>
      <c r="N6" s="32"/>
      <c r="O6" s="32"/>
      <c r="P6" s="32">
        <v>2</v>
      </c>
      <c r="Q6" s="32"/>
      <c r="R6" s="37"/>
      <c r="S6" s="37"/>
      <c r="T6" s="32"/>
      <c r="U6" s="32"/>
      <c r="V6" s="32"/>
      <c r="W6" s="32">
        <v>2</v>
      </c>
      <c r="X6" s="32"/>
      <c r="Y6" s="32"/>
      <c r="Z6" s="30">
        <v>2</v>
      </c>
      <c r="AA6" s="32"/>
      <c r="AB6" s="32"/>
      <c r="AC6" s="54"/>
      <c r="AD6">
        <f>G6+G8+G10+G17+G18+G20+G22+G25+G27+G12+G14</f>
        <v>136</v>
      </c>
    </row>
    <row r="7" s="2" customFormat="1" ht="18" customHeight="1" spans="1:30">
      <c r="A7" s="24" t="s">
        <v>35</v>
      </c>
      <c r="B7" s="24"/>
      <c r="C7" s="25"/>
      <c r="D7" s="26">
        <f>D8+D9+D10+D11+D12+D13+D14+D15</f>
        <v>200</v>
      </c>
      <c r="E7" s="25">
        <f t="shared" ref="E7:E32" si="1">D7-J7</f>
        <v>174</v>
      </c>
      <c r="F7" s="25">
        <f t="shared" ref="F7:F32" si="2">E7-G7-H7-I7</f>
        <v>116</v>
      </c>
      <c r="G7" s="26">
        <f>G8+G9+G10+G11+G12+G13+G14+G15</f>
        <v>52</v>
      </c>
      <c r="H7" s="26">
        <v>4</v>
      </c>
      <c r="I7" s="26">
        <v>2</v>
      </c>
      <c r="J7" s="25">
        <f>K7+L7+M7+N7+O7+P7+Q7+R7+S7+T7+U7+V7+W7+X7+Y7+Z7+AA7+AB7</f>
        <v>26</v>
      </c>
      <c r="K7" s="26"/>
      <c r="L7" s="26"/>
      <c r="M7" s="26">
        <v>4</v>
      </c>
      <c r="N7" s="26">
        <v>6</v>
      </c>
      <c r="O7" s="26"/>
      <c r="P7" s="26"/>
      <c r="Q7" s="26">
        <v>2</v>
      </c>
      <c r="R7" s="26"/>
      <c r="S7" s="26">
        <v>4</v>
      </c>
      <c r="T7" s="26">
        <v>2</v>
      </c>
      <c r="U7" s="26"/>
      <c r="V7" s="26"/>
      <c r="W7" s="26">
        <v>2</v>
      </c>
      <c r="X7" s="26"/>
      <c r="Y7" s="26">
        <v>2</v>
      </c>
      <c r="Z7" s="26"/>
      <c r="AA7" s="26">
        <v>4</v>
      </c>
      <c r="AB7" s="26"/>
      <c r="AC7" s="53"/>
      <c r="AD7" s="2">
        <f>G9+G11+G13+G15+G19+G23+G26+G28+G34+G35+G37+G39+G40+G41+G42+G44+G46+G47+G48+G50+G51+G53+G54+G55</f>
        <v>317</v>
      </c>
    </row>
    <row r="8" ht="18" customHeight="1" spans="1:29">
      <c r="A8" s="33"/>
      <c r="B8" s="34" t="s">
        <v>36</v>
      </c>
      <c r="C8" s="29" t="s">
        <v>34</v>
      </c>
      <c r="D8" s="30">
        <v>35</v>
      </c>
      <c r="E8" s="29">
        <f t="shared" si="1"/>
        <v>29</v>
      </c>
      <c r="F8" s="29">
        <f t="shared" si="2"/>
        <v>17</v>
      </c>
      <c r="G8" s="31">
        <v>10</v>
      </c>
      <c r="H8" s="32">
        <v>2</v>
      </c>
      <c r="I8" s="32"/>
      <c r="J8" s="49">
        <f>K8+L8+M8+N8+O8+P8+Q8+R8+S8+T8+U8+V8+W8+X8+Y8+Z8+AA8+AB8</f>
        <v>6</v>
      </c>
      <c r="K8" s="32"/>
      <c r="L8" s="32"/>
      <c r="M8" s="32">
        <v>2</v>
      </c>
      <c r="N8" s="32">
        <v>2</v>
      </c>
      <c r="O8" s="32"/>
      <c r="P8" s="32"/>
      <c r="Q8" s="32"/>
      <c r="R8" s="37"/>
      <c r="S8" s="37"/>
      <c r="T8" s="32"/>
      <c r="U8" s="32"/>
      <c r="V8" s="32"/>
      <c r="W8" s="32"/>
      <c r="X8" s="32"/>
      <c r="Y8" s="32"/>
      <c r="Z8" s="32"/>
      <c r="AA8" s="32">
        <v>2</v>
      </c>
      <c r="AB8" s="32"/>
      <c r="AC8" s="54"/>
    </row>
    <row r="9" ht="18" customHeight="1" spans="1:29">
      <c r="A9" s="33"/>
      <c r="B9" s="34"/>
      <c r="C9" s="33" t="s">
        <v>37</v>
      </c>
      <c r="D9" s="32">
        <v>10</v>
      </c>
      <c r="E9" s="29">
        <f t="shared" si="1"/>
        <v>10</v>
      </c>
      <c r="F9" s="29">
        <f t="shared" si="2"/>
        <v>7</v>
      </c>
      <c r="G9" s="31">
        <v>3</v>
      </c>
      <c r="H9" s="32"/>
      <c r="I9" s="32"/>
      <c r="J9" s="49">
        <f t="shared" ref="J9:J40" si="3">K9+L9+M9+N9+O9+P9+Q9+R9+S9+T9+U9+V9+W9+X9+Y9+Z9+AA9+AB9</f>
        <v>0</v>
      </c>
      <c r="K9" s="32"/>
      <c r="L9" s="32"/>
      <c r="M9" s="32"/>
      <c r="N9" s="32"/>
      <c r="O9" s="32"/>
      <c r="P9" s="32"/>
      <c r="Q9" s="32"/>
      <c r="R9" s="37"/>
      <c r="S9" s="37"/>
      <c r="T9" s="32"/>
      <c r="U9" s="32"/>
      <c r="V9" s="32"/>
      <c r="W9" s="32"/>
      <c r="X9" s="32"/>
      <c r="Y9" s="32"/>
      <c r="Z9" s="32"/>
      <c r="AA9" s="32"/>
      <c r="AB9" s="32"/>
      <c r="AC9" s="54"/>
    </row>
    <row r="10" s="3" customFormat="1" ht="18" customHeight="1" spans="1:29">
      <c r="A10" s="35"/>
      <c r="B10" s="34" t="s">
        <v>38</v>
      </c>
      <c r="C10" s="29" t="s">
        <v>34</v>
      </c>
      <c r="D10" s="30">
        <v>60</v>
      </c>
      <c r="E10" s="29">
        <f t="shared" si="1"/>
        <v>52</v>
      </c>
      <c r="F10" s="29">
        <f t="shared" si="2"/>
        <v>40</v>
      </c>
      <c r="G10" s="31">
        <v>10</v>
      </c>
      <c r="H10" s="32"/>
      <c r="I10" s="32">
        <v>2</v>
      </c>
      <c r="J10" s="49">
        <f t="shared" si="3"/>
        <v>8</v>
      </c>
      <c r="K10" s="32"/>
      <c r="L10" s="32"/>
      <c r="M10" s="32"/>
      <c r="N10" s="32">
        <v>2</v>
      </c>
      <c r="O10" s="32"/>
      <c r="P10" s="32"/>
      <c r="Q10" s="32"/>
      <c r="R10" s="37"/>
      <c r="S10" s="37"/>
      <c r="T10" s="32">
        <v>2</v>
      </c>
      <c r="U10" s="32"/>
      <c r="V10" s="32"/>
      <c r="W10" s="32">
        <v>2</v>
      </c>
      <c r="X10" s="32"/>
      <c r="Y10" s="32"/>
      <c r="Z10" s="32"/>
      <c r="AA10" s="32">
        <v>2</v>
      </c>
      <c r="AB10" s="32"/>
      <c r="AC10" s="55"/>
    </row>
    <row r="11" s="3" customFormat="1" ht="18" customHeight="1" spans="1:30">
      <c r="A11" s="36"/>
      <c r="B11" s="34"/>
      <c r="C11" s="29" t="s">
        <v>37</v>
      </c>
      <c r="D11" s="37">
        <v>10</v>
      </c>
      <c r="E11" s="29">
        <f t="shared" si="1"/>
        <v>10</v>
      </c>
      <c r="F11" s="29">
        <f t="shared" si="2"/>
        <v>7</v>
      </c>
      <c r="G11" s="31">
        <v>3</v>
      </c>
      <c r="H11" s="32"/>
      <c r="I11" s="32"/>
      <c r="J11" s="49">
        <f t="shared" si="3"/>
        <v>0</v>
      </c>
      <c r="K11" s="32"/>
      <c r="L11" s="32"/>
      <c r="M11" s="32"/>
      <c r="N11" s="32"/>
      <c r="O11" s="32"/>
      <c r="P11" s="32"/>
      <c r="Q11" s="32"/>
      <c r="R11" s="37"/>
      <c r="S11" s="37"/>
      <c r="T11" s="32"/>
      <c r="U11" s="32"/>
      <c r="V11" s="32"/>
      <c r="W11" s="32"/>
      <c r="X11" s="32"/>
      <c r="Y11" s="32"/>
      <c r="Z11" s="32"/>
      <c r="AA11" s="32"/>
      <c r="AB11" s="32"/>
      <c r="AC11" s="56"/>
      <c r="AD11" s="3">
        <f>D6+D8+D10+D12+D14+D17+D18+D20+D22+D25+D27</f>
        <v>540</v>
      </c>
    </row>
    <row r="12" ht="18" customHeight="1" spans="1:29">
      <c r="A12" s="33"/>
      <c r="B12" s="34" t="s">
        <v>39</v>
      </c>
      <c r="C12" s="29" t="s">
        <v>34</v>
      </c>
      <c r="D12" s="30">
        <v>30</v>
      </c>
      <c r="E12" s="29">
        <f t="shared" si="1"/>
        <v>24</v>
      </c>
      <c r="F12" s="29">
        <f t="shared" si="2"/>
        <v>12</v>
      </c>
      <c r="G12" s="31">
        <v>10</v>
      </c>
      <c r="H12" s="32">
        <v>2</v>
      </c>
      <c r="I12" s="32"/>
      <c r="J12" s="49">
        <f t="shared" si="3"/>
        <v>6</v>
      </c>
      <c r="K12" s="32"/>
      <c r="L12" s="32"/>
      <c r="M12" s="32">
        <v>2</v>
      </c>
      <c r="N12" s="32">
        <v>2</v>
      </c>
      <c r="O12" s="32"/>
      <c r="P12" s="32"/>
      <c r="Q12" s="32"/>
      <c r="R12" s="37"/>
      <c r="S12" s="37">
        <v>2</v>
      </c>
      <c r="T12" s="32"/>
      <c r="U12" s="32"/>
      <c r="V12" s="32"/>
      <c r="W12" s="32"/>
      <c r="X12" s="32"/>
      <c r="Y12" s="32"/>
      <c r="Z12" s="32"/>
      <c r="AA12" s="32"/>
      <c r="AB12" s="32"/>
      <c r="AC12" s="54"/>
    </row>
    <row r="13" ht="18" customHeight="1" spans="1:30">
      <c r="A13" s="33"/>
      <c r="B13" s="34"/>
      <c r="C13" s="29" t="s">
        <v>37</v>
      </c>
      <c r="D13" s="37">
        <v>10</v>
      </c>
      <c r="E13" s="29">
        <f t="shared" si="1"/>
        <v>10</v>
      </c>
      <c r="F13" s="29">
        <f t="shared" si="2"/>
        <v>7</v>
      </c>
      <c r="G13" s="31">
        <v>3</v>
      </c>
      <c r="H13" s="32"/>
      <c r="I13" s="32"/>
      <c r="J13" s="49">
        <f t="shared" si="3"/>
        <v>0</v>
      </c>
      <c r="K13" s="32"/>
      <c r="L13" s="32"/>
      <c r="M13" s="32"/>
      <c r="N13" s="32"/>
      <c r="O13" s="32"/>
      <c r="P13" s="32"/>
      <c r="Q13" s="32"/>
      <c r="R13" s="37"/>
      <c r="S13" s="37"/>
      <c r="T13" s="32"/>
      <c r="U13" s="32"/>
      <c r="V13" s="32"/>
      <c r="W13" s="32"/>
      <c r="X13" s="32"/>
      <c r="Y13" s="32"/>
      <c r="Z13" s="32"/>
      <c r="AA13" s="32"/>
      <c r="AB13" s="32"/>
      <c r="AC13" s="54"/>
      <c r="AD13">
        <v>535</v>
      </c>
    </row>
    <row r="14" ht="18" customHeight="1" spans="1:29">
      <c r="A14" s="33"/>
      <c r="B14" s="34" t="s">
        <v>40</v>
      </c>
      <c r="C14" s="29" t="s">
        <v>34</v>
      </c>
      <c r="D14" s="30">
        <v>35</v>
      </c>
      <c r="E14" s="29">
        <f t="shared" si="1"/>
        <v>29</v>
      </c>
      <c r="F14" s="29">
        <f t="shared" si="2"/>
        <v>19</v>
      </c>
      <c r="G14" s="31">
        <v>10</v>
      </c>
      <c r="H14" s="32"/>
      <c r="I14" s="32"/>
      <c r="J14" s="49">
        <f t="shared" si="3"/>
        <v>6</v>
      </c>
      <c r="K14" s="32"/>
      <c r="L14" s="32"/>
      <c r="M14" s="32"/>
      <c r="N14" s="32"/>
      <c r="O14" s="32"/>
      <c r="P14" s="32"/>
      <c r="Q14" s="32">
        <v>2</v>
      </c>
      <c r="R14" s="37"/>
      <c r="S14" s="37">
        <v>2</v>
      </c>
      <c r="T14" s="32"/>
      <c r="U14" s="32"/>
      <c r="V14" s="32"/>
      <c r="W14" s="32"/>
      <c r="X14" s="32"/>
      <c r="Y14" s="32">
        <v>2</v>
      </c>
      <c r="Z14" s="32"/>
      <c r="AA14" s="32"/>
      <c r="AB14" s="32"/>
      <c r="AC14" s="54"/>
    </row>
    <row r="15" ht="18" customHeight="1" spans="1:29">
      <c r="A15" s="33"/>
      <c r="B15" s="34"/>
      <c r="C15" s="29" t="s">
        <v>37</v>
      </c>
      <c r="D15" s="37">
        <v>10</v>
      </c>
      <c r="E15" s="29">
        <f t="shared" si="1"/>
        <v>10</v>
      </c>
      <c r="F15" s="29">
        <f t="shared" si="2"/>
        <v>7</v>
      </c>
      <c r="G15" s="31">
        <v>3</v>
      </c>
      <c r="H15" s="32"/>
      <c r="I15" s="32"/>
      <c r="J15" s="49">
        <f t="shared" si="3"/>
        <v>0</v>
      </c>
      <c r="K15" s="32"/>
      <c r="L15" s="32"/>
      <c r="M15" s="32"/>
      <c r="N15" s="32"/>
      <c r="O15" s="32"/>
      <c r="P15" s="32"/>
      <c r="Q15" s="32"/>
      <c r="R15" s="37"/>
      <c r="S15" s="37"/>
      <c r="T15" s="32"/>
      <c r="U15" s="32"/>
      <c r="V15" s="32"/>
      <c r="W15" s="32"/>
      <c r="X15" s="32"/>
      <c r="Y15" s="32"/>
      <c r="Z15" s="32"/>
      <c r="AA15" s="32"/>
      <c r="AB15" s="32"/>
      <c r="AC15" s="54"/>
    </row>
    <row r="16" s="2" customFormat="1" ht="18" customHeight="1" spans="1:29">
      <c r="A16" s="24" t="s">
        <v>41</v>
      </c>
      <c r="B16" s="24"/>
      <c r="C16" s="25"/>
      <c r="D16" s="26">
        <f>D17+D18+D19+D20</f>
        <v>200</v>
      </c>
      <c r="E16" s="25">
        <f t="shared" si="1"/>
        <v>176</v>
      </c>
      <c r="F16" s="25">
        <f t="shared" si="2"/>
        <v>126</v>
      </c>
      <c r="G16" s="26">
        <f>G17+G18+G19+G20</f>
        <v>48</v>
      </c>
      <c r="H16" s="26">
        <v>2</v>
      </c>
      <c r="I16" s="26"/>
      <c r="J16" s="25">
        <f t="shared" si="3"/>
        <v>24</v>
      </c>
      <c r="K16" s="26"/>
      <c r="L16" s="26">
        <v>2</v>
      </c>
      <c r="M16" s="26"/>
      <c r="N16" s="26"/>
      <c r="O16" s="26">
        <v>2</v>
      </c>
      <c r="P16" s="26">
        <v>2</v>
      </c>
      <c r="Q16" s="26">
        <v>1</v>
      </c>
      <c r="R16" s="26">
        <v>3</v>
      </c>
      <c r="S16" s="26">
        <v>5</v>
      </c>
      <c r="T16" s="26"/>
      <c r="U16" s="26">
        <v>2</v>
      </c>
      <c r="V16" s="26">
        <v>2</v>
      </c>
      <c r="W16" s="26"/>
      <c r="X16" s="26">
        <v>1</v>
      </c>
      <c r="Y16" s="26">
        <v>2</v>
      </c>
      <c r="Z16" s="26"/>
      <c r="AA16" s="26"/>
      <c r="AB16" s="26">
        <v>2</v>
      </c>
      <c r="AC16" s="53"/>
    </row>
    <row r="17" ht="18" customHeight="1" spans="1:29">
      <c r="A17" s="38"/>
      <c r="B17" s="34" t="s">
        <v>42</v>
      </c>
      <c r="C17" s="29" t="s">
        <v>34</v>
      </c>
      <c r="D17" s="30">
        <v>90</v>
      </c>
      <c r="E17" s="29">
        <f t="shared" si="1"/>
        <v>79</v>
      </c>
      <c r="F17" s="29">
        <f t="shared" si="2"/>
        <v>59</v>
      </c>
      <c r="G17" s="31">
        <v>20</v>
      </c>
      <c r="H17" s="32"/>
      <c r="I17" s="32"/>
      <c r="J17" s="49">
        <f t="shared" si="3"/>
        <v>11</v>
      </c>
      <c r="K17" s="32"/>
      <c r="L17" s="32"/>
      <c r="M17" s="32"/>
      <c r="N17" s="32"/>
      <c r="O17" s="32">
        <v>2</v>
      </c>
      <c r="P17" s="32">
        <v>2</v>
      </c>
      <c r="Q17" s="32">
        <v>1</v>
      </c>
      <c r="R17" s="37"/>
      <c r="S17" s="37">
        <v>2</v>
      </c>
      <c r="T17" s="32"/>
      <c r="U17" s="32">
        <v>2</v>
      </c>
      <c r="V17" s="32"/>
      <c r="W17" s="32"/>
      <c r="X17" s="32"/>
      <c r="Y17" s="32">
        <v>2</v>
      </c>
      <c r="Z17" s="32"/>
      <c r="AA17" s="32"/>
      <c r="AB17" s="32"/>
      <c r="AC17" s="54"/>
    </row>
    <row r="18" ht="18" customHeight="1" spans="1:29">
      <c r="A18" s="39"/>
      <c r="B18" s="40" t="s">
        <v>43</v>
      </c>
      <c r="C18" s="29" t="s">
        <v>34</v>
      </c>
      <c r="D18" s="30">
        <v>40</v>
      </c>
      <c r="E18" s="29">
        <f t="shared" si="1"/>
        <v>34</v>
      </c>
      <c r="F18" s="29">
        <f t="shared" si="2"/>
        <v>22</v>
      </c>
      <c r="G18" s="31">
        <v>10</v>
      </c>
      <c r="H18" s="32">
        <v>2</v>
      </c>
      <c r="I18" s="32"/>
      <c r="J18" s="49">
        <f t="shared" si="3"/>
        <v>6</v>
      </c>
      <c r="K18" s="32"/>
      <c r="L18" s="32">
        <v>2</v>
      </c>
      <c r="M18" s="32"/>
      <c r="N18" s="32"/>
      <c r="O18" s="32"/>
      <c r="P18" s="32"/>
      <c r="Q18" s="32"/>
      <c r="R18" s="37">
        <v>2</v>
      </c>
      <c r="S18" s="37"/>
      <c r="T18" s="32"/>
      <c r="U18" s="32"/>
      <c r="V18" s="32">
        <v>2</v>
      </c>
      <c r="W18" s="32"/>
      <c r="X18" s="32"/>
      <c r="Y18" s="32"/>
      <c r="Z18" s="32"/>
      <c r="AA18" s="32"/>
      <c r="AB18" s="32"/>
      <c r="AC18" s="54"/>
    </row>
    <row r="19" ht="18" customHeight="1" spans="1:29">
      <c r="A19" s="41"/>
      <c r="B19" s="42"/>
      <c r="C19" s="29" t="s">
        <v>37</v>
      </c>
      <c r="D19" s="37">
        <v>10</v>
      </c>
      <c r="E19" s="29">
        <f t="shared" si="1"/>
        <v>10</v>
      </c>
      <c r="F19" s="29">
        <f t="shared" si="2"/>
        <v>7</v>
      </c>
      <c r="G19" s="31">
        <v>3</v>
      </c>
      <c r="H19" s="32"/>
      <c r="I19" s="32"/>
      <c r="J19" s="49">
        <f t="shared" si="3"/>
        <v>0</v>
      </c>
      <c r="K19" s="32"/>
      <c r="L19" s="32"/>
      <c r="M19" s="32"/>
      <c r="N19" s="32"/>
      <c r="O19" s="32"/>
      <c r="P19" s="32"/>
      <c r="Q19" s="32"/>
      <c r="R19" s="37"/>
      <c r="S19" s="37"/>
      <c r="T19" s="32"/>
      <c r="U19" s="32"/>
      <c r="V19" s="32"/>
      <c r="W19" s="32"/>
      <c r="X19" s="32"/>
      <c r="Y19" s="32"/>
      <c r="Z19" s="32"/>
      <c r="AA19" s="32"/>
      <c r="AB19" s="32"/>
      <c r="AC19" s="54"/>
    </row>
    <row r="20" ht="18" customHeight="1" spans="1:29">
      <c r="A20" s="38"/>
      <c r="B20" s="34" t="s">
        <v>44</v>
      </c>
      <c r="C20" s="29" t="s">
        <v>34</v>
      </c>
      <c r="D20" s="30">
        <v>60</v>
      </c>
      <c r="E20" s="29">
        <f t="shared" si="1"/>
        <v>53</v>
      </c>
      <c r="F20" s="29">
        <f t="shared" si="2"/>
        <v>38</v>
      </c>
      <c r="G20" s="31">
        <v>15</v>
      </c>
      <c r="H20" s="32"/>
      <c r="I20" s="32"/>
      <c r="J20" s="49">
        <f t="shared" si="3"/>
        <v>7</v>
      </c>
      <c r="K20" s="32"/>
      <c r="L20" s="32"/>
      <c r="M20" s="32"/>
      <c r="N20" s="32"/>
      <c r="O20" s="32"/>
      <c r="P20" s="32"/>
      <c r="Q20" s="32"/>
      <c r="R20" s="37">
        <v>1</v>
      </c>
      <c r="S20" s="37">
        <v>3</v>
      </c>
      <c r="T20" s="32"/>
      <c r="U20" s="32"/>
      <c r="V20" s="32"/>
      <c r="W20" s="32"/>
      <c r="X20" s="32">
        <v>1</v>
      </c>
      <c r="Y20" s="32"/>
      <c r="Z20" s="32"/>
      <c r="AA20" s="32"/>
      <c r="AB20" s="30">
        <v>2</v>
      </c>
      <c r="AC20" s="54"/>
    </row>
    <row r="21" s="2" customFormat="1" ht="18" customHeight="1" spans="1:29">
      <c r="A21" s="24" t="s">
        <v>45</v>
      </c>
      <c r="B21" s="24"/>
      <c r="C21" s="25"/>
      <c r="D21" s="26">
        <f>D22+D23</f>
        <v>60</v>
      </c>
      <c r="E21" s="25">
        <f t="shared" si="1"/>
        <v>50</v>
      </c>
      <c r="F21" s="25">
        <f t="shared" si="2"/>
        <v>37</v>
      </c>
      <c r="G21" s="26">
        <f>G22+G23</f>
        <v>13</v>
      </c>
      <c r="H21" s="26"/>
      <c r="I21" s="26"/>
      <c r="J21" s="25">
        <f t="shared" si="3"/>
        <v>10</v>
      </c>
      <c r="K21" s="26">
        <v>2</v>
      </c>
      <c r="L21" s="26"/>
      <c r="M21" s="26"/>
      <c r="N21" s="26"/>
      <c r="O21" s="26"/>
      <c r="P21" s="26"/>
      <c r="Q21" s="26">
        <v>2</v>
      </c>
      <c r="R21" s="26"/>
      <c r="S21" s="26"/>
      <c r="T21" s="26">
        <v>2</v>
      </c>
      <c r="U21" s="26"/>
      <c r="V21" s="26"/>
      <c r="W21" s="26">
        <v>2</v>
      </c>
      <c r="X21" s="26"/>
      <c r="Y21" s="26"/>
      <c r="Z21" s="26"/>
      <c r="AA21" s="26"/>
      <c r="AB21" s="26">
        <v>2</v>
      </c>
      <c r="AC21" s="53"/>
    </row>
    <row r="22" ht="30" customHeight="1" spans="1:29">
      <c r="A22" s="33"/>
      <c r="B22" s="34" t="s">
        <v>46</v>
      </c>
      <c r="C22" s="29" t="s">
        <v>34</v>
      </c>
      <c r="D22" s="30">
        <v>45</v>
      </c>
      <c r="E22" s="29">
        <f t="shared" si="1"/>
        <v>35</v>
      </c>
      <c r="F22" s="29">
        <f t="shared" si="2"/>
        <v>25</v>
      </c>
      <c r="G22" s="31">
        <v>10</v>
      </c>
      <c r="H22" s="32"/>
      <c r="I22" s="32"/>
      <c r="J22" s="49">
        <f t="shared" si="3"/>
        <v>10</v>
      </c>
      <c r="K22" s="32">
        <v>2</v>
      </c>
      <c r="L22" s="32"/>
      <c r="M22" s="32"/>
      <c r="N22" s="32"/>
      <c r="O22" s="32"/>
      <c r="P22" s="32"/>
      <c r="Q22" s="32">
        <v>2</v>
      </c>
      <c r="R22" s="37"/>
      <c r="S22" s="37"/>
      <c r="T22" s="32">
        <v>2</v>
      </c>
      <c r="U22" s="32"/>
      <c r="V22" s="32"/>
      <c r="W22" s="32">
        <v>2</v>
      </c>
      <c r="X22" s="32"/>
      <c r="Y22" s="32"/>
      <c r="Z22" s="32"/>
      <c r="AA22" s="32"/>
      <c r="AB22" s="32">
        <v>2</v>
      </c>
      <c r="AC22" s="55" t="s">
        <v>47</v>
      </c>
    </row>
    <row r="23" ht="24" customHeight="1" spans="1:29">
      <c r="A23" s="33"/>
      <c r="B23" s="34"/>
      <c r="C23" s="29" t="s">
        <v>37</v>
      </c>
      <c r="D23" s="37">
        <v>15</v>
      </c>
      <c r="E23" s="29">
        <f t="shared" si="1"/>
        <v>15</v>
      </c>
      <c r="F23" s="29">
        <f t="shared" si="2"/>
        <v>12</v>
      </c>
      <c r="G23" s="31">
        <v>3</v>
      </c>
      <c r="H23" s="32"/>
      <c r="I23" s="32"/>
      <c r="J23" s="49">
        <f t="shared" si="3"/>
        <v>0</v>
      </c>
      <c r="K23" s="32"/>
      <c r="L23" s="32"/>
      <c r="M23" s="32"/>
      <c r="N23" s="32"/>
      <c r="O23" s="32"/>
      <c r="P23" s="32"/>
      <c r="Q23" s="32"/>
      <c r="R23" s="37"/>
      <c r="S23" s="37"/>
      <c r="T23" s="32"/>
      <c r="U23" s="32"/>
      <c r="V23" s="32"/>
      <c r="W23" s="32"/>
      <c r="X23" s="32"/>
      <c r="Y23" s="32"/>
      <c r="Z23" s="32"/>
      <c r="AA23" s="32"/>
      <c r="AB23" s="32"/>
      <c r="AC23" s="56"/>
    </row>
    <row r="24" s="2" customFormat="1" ht="18" customHeight="1" spans="1:29">
      <c r="A24" s="24" t="s">
        <v>48</v>
      </c>
      <c r="B24" s="24"/>
      <c r="C24" s="25"/>
      <c r="D24" s="26">
        <f>D25+D26+D27+D28+D29+D30+D31+D32</f>
        <v>506</v>
      </c>
      <c r="E24" s="25">
        <f t="shared" si="1"/>
        <v>483</v>
      </c>
      <c r="F24" s="25">
        <f t="shared" si="2"/>
        <v>448</v>
      </c>
      <c r="G24" s="26">
        <f>G25+G26+G27+G28</f>
        <v>31</v>
      </c>
      <c r="H24" s="26">
        <v>2</v>
      </c>
      <c r="I24" s="26">
        <v>2</v>
      </c>
      <c r="J24" s="25">
        <f t="shared" si="3"/>
        <v>23</v>
      </c>
      <c r="K24" s="26"/>
      <c r="L24" s="26"/>
      <c r="M24" s="26"/>
      <c r="N24" s="26"/>
      <c r="O24" s="26">
        <v>2</v>
      </c>
      <c r="P24" s="26">
        <v>1</v>
      </c>
      <c r="Q24" s="26">
        <v>2</v>
      </c>
      <c r="R24" s="26">
        <v>2</v>
      </c>
      <c r="S24" s="26"/>
      <c r="T24" s="26"/>
      <c r="U24" s="26">
        <v>2</v>
      </c>
      <c r="V24" s="26">
        <v>2</v>
      </c>
      <c r="W24" s="26">
        <v>2</v>
      </c>
      <c r="X24" s="26"/>
      <c r="Y24" s="26">
        <v>4</v>
      </c>
      <c r="Z24" s="26">
        <v>4</v>
      </c>
      <c r="AA24" s="26"/>
      <c r="AB24" s="26">
        <v>2</v>
      </c>
      <c r="AC24" s="53"/>
    </row>
    <row r="25" ht="18" customHeight="1" spans="1:29">
      <c r="A25" s="33"/>
      <c r="B25" s="34" t="s">
        <v>49</v>
      </c>
      <c r="C25" s="29" t="s">
        <v>34</v>
      </c>
      <c r="D25" s="30">
        <v>45</v>
      </c>
      <c r="E25" s="29">
        <f t="shared" si="1"/>
        <v>36</v>
      </c>
      <c r="F25" s="29">
        <f t="shared" si="2"/>
        <v>19</v>
      </c>
      <c r="G25" s="31">
        <v>15</v>
      </c>
      <c r="H25" s="32">
        <v>2</v>
      </c>
      <c r="I25" s="32"/>
      <c r="J25" s="49">
        <f t="shared" si="3"/>
        <v>9</v>
      </c>
      <c r="K25" s="32"/>
      <c r="L25" s="32"/>
      <c r="M25" s="32"/>
      <c r="N25" s="32"/>
      <c r="O25" s="32">
        <v>2</v>
      </c>
      <c r="P25" s="32">
        <v>1</v>
      </c>
      <c r="Q25" s="32"/>
      <c r="R25" s="37"/>
      <c r="S25" s="37"/>
      <c r="T25" s="32"/>
      <c r="U25" s="32"/>
      <c r="V25" s="32"/>
      <c r="W25" s="32"/>
      <c r="X25" s="32"/>
      <c r="Y25" s="32">
        <v>2</v>
      </c>
      <c r="Z25" s="32">
        <v>2</v>
      </c>
      <c r="AA25" s="32"/>
      <c r="AB25" s="32">
        <v>2</v>
      </c>
      <c r="AC25" s="54"/>
    </row>
    <row r="26" ht="18" customHeight="1" spans="1:29">
      <c r="A26" s="33"/>
      <c r="B26" s="34"/>
      <c r="C26" s="29" t="s">
        <v>37</v>
      </c>
      <c r="D26" s="37">
        <v>8</v>
      </c>
      <c r="E26" s="29">
        <v>8</v>
      </c>
      <c r="F26" s="29">
        <f t="shared" si="2"/>
        <v>5</v>
      </c>
      <c r="G26" s="31">
        <v>3</v>
      </c>
      <c r="H26" s="32"/>
      <c r="I26" s="32"/>
      <c r="J26" s="49">
        <f t="shared" si="3"/>
        <v>0</v>
      </c>
      <c r="K26" s="32"/>
      <c r="L26" s="32"/>
      <c r="M26" s="32"/>
      <c r="N26" s="32"/>
      <c r="O26" s="32"/>
      <c r="P26" s="32"/>
      <c r="Q26" s="32"/>
      <c r="R26" s="37"/>
      <c r="S26" s="37"/>
      <c r="T26" s="32"/>
      <c r="U26" s="32"/>
      <c r="V26" s="32"/>
      <c r="W26" s="32"/>
      <c r="X26" s="32"/>
      <c r="Y26" s="32"/>
      <c r="Z26" s="32"/>
      <c r="AA26" s="32"/>
      <c r="AB26" s="32"/>
      <c r="AC26" s="54"/>
    </row>
    <row r="27" s="4" customFormat="1" ht="18" customHeight="1" spans="1:29">
      <c r="A27" s="33"/>
      <c r="B27" s="34" t="s">
        <v>50</v>
      </c>
      <c r="C27" s="29" t="s">
        <v>34</v>
      </c>
      <c r="D27" s="30">
        <v>40</v>
      </c>
      <c r="E27" s="29">
        <f t="shared" si="1"/>
        <v>32</v>
      </c>
      <c r="F27" s="29">
        <f t="shared" si="2"/>
        <v>20</v>
      </c>
      <c r="G27" s="31">
        <v>10</v>
      </c>
      <c r="H27" s="32"/>
      <c r="I27" s="32">
        <v>2</v>
      </c>
      <c r="J27" s="49">
        <f t="shared" si="3"/>
        <v>8</v>
      </c>
      <c r="K27" s="32"/>
      <c r="L27" s="32"/>
      <c r="M27" s="32"/>
      <c r="N27" s="32"/>
      <c r="O27" s="32"/>
      <c r="P27" s="32"/>
      <c r="Q27" s="32"/>
      <c r="R27" s="37">
        <v>2</v>
      </c>
      <c r="S27" s="37"/>
      <c r="T27" s="32"/>
      <c r="U27" s="32">
        <v>2</v>
      </c>
      <c r="V27" s="32"/>
      <c r="W27" s="32"/>
      <c r="X27" s="32"/>
      <c r="Y27" s="32">
        <v>2</v>
      </c>
      <c r="Z27" s="32">
        <v>2</v>
      </c>
      <c r="AA27" s="32"/>
      <c r="AB27" s="32"/>
      <c r="AC27" s="54"/>
    </row>
    <row r="28" s="4" customFormat="1" ht="18" customHeight="1" spans="1:29">
      <c r="A28" s="33"/>
      <c r="B28" s="34"/>
      <c r="C28" s="29" t="s">
        <v>37</v>
      </c>
      <c r="D28" s="37">
        <v>13</v>
      </c>
      <c r="E28" s="29">
        <v>7</v>
      </c>
      <c r="F28" s="29">
        <f t="shared" si="2"/>
        <v>4</v>
      </c>
      <c r="G28" s="31">
        <v>3</v>
      </c>
      <c r="H28" s="32"/>
      <c r="I28" s="32"/>
      <c r="J28" s="49">
        <f t="shared" si="3"/>
        <v>6</v>
      </c>
      <c r="K28" s="32"/>
      <c r="L28" s="32"/>
      <c r="M28" s="32"/>
      <c r="N28" s="32"/>
      <c r="O28" s="32"/>
      <c r="P28" s="32"/>
      <c r="Q28" s="32">
        <v>2</v>
      </c>
      <c r="R28" s="37"/>
      <c r="S28" s="37"/>
      <c r="T28" s="32"/>
      <c r="U28" s="32"/>
      <c r="V28" s="32">
        <v>2</v>
      </c>
      <c r="W28" s="32">
        <v>2</v>
      </c>
      <c r="X28" s="32"/>
      <c r="Y28" s="32"/>
      <c r="Z28" s="32"/>
      <c r="AA28" s="32"/>
      <c r="AB28" s="32"/>
      <c r="AC28" s="54"/>
    </row>
    <row r="29" ht="18" customHeight="1" spans="1:29">
      <c r="A29" s="39"/>
      <c r="B29" s="40" t="s">
        <v>51</v>
      </c>
      <c r="C29" s="33" t="s">
        <v>34</v>
      </c>
      <c r="D29" s="37">
        <v>70</v>
      </c>
      <c r="E29" s="29">
        <f t="shared" si="1"/>
        <v>70</v>
      </c>
      <c r="F29" s="29">
        <f t="shared" si="2"/>
        <v>70</v>
      </c>
      <c r="G29" s="31"/>
      <c r="H29" s="32"/>
      <c r="I29" s="32"/>
      <c r="J29" s="49">
        <f t="shared" si="3"/>
        <v>0</v>
      </c>
      <c r="K29" s="32"/>
      <c r="L29" s="32"/>
      <c r="M29" s="32"/>
      <c r="N29" s="32"/>
      <c r="O29" s="32"/>
      <c r="P29" s="32"/>
      <c r="Q29" s="32"/>
      <c r="R29" s="37"/>
      <c r="S29" s="37"/>
      <c r="T29" s="32"/>
      <c r="U29" s="32"/>
      <c r="V29" s="32"/>
      <c r="W29" s="32"/>
      <c r="X29" s="32"/>
      <c r="Y29" s="32"/>
      <c r="Z29" s="32"/>
      <c r="AA29" s="32"/>
      <c r="AB29" s="32"/>
      <c r="AC29" s="54"/>
    </row>
    <row r="30" ht="18" customHeight="1" spans="1:29">
      <c r="A30" s="43"/>
      <c r="B30" s="44"/>
      <c r="C30" s="33" t="s">
        <v>37</v>
      </c>
      <c r="D30" s="32">
        <v>200</v>
      </c>
      <c r="E30" s="29">
        <f t="shared" si="1"/>
        <v>200</v>
      </c>
      <c r="F30" s="29">
        <f t="shared" si="2"/>
        <v>200</v>
      </c>
      <c r="G30" s="31"/>
      <c r="H30" s="32"/>
      <c r="I30" s="32"/>
      <c r="J30" s="49">
        <f t="shared" si="3"/>
        <v>0</v>
      </c>
      <c r="K30" s="32"/>
      <c r="L30" s="32"/>
      <c r="M30" s="32"/>
      <c r="N30" s="32"/>
      <c r="O30" s="32"/>
      <c r="P30" s="32"/>
      <c r="Q30" s="32"/>
      <c r="R30" s="37"/>
      <c r="S30" s="37"/>
      <c r="T30" s="32"/>
      <c r="U30" s="32"/>
      <c r="V30" s="32"/>
      <c r="W30" s="32"/>
      <c r="X30" s="32"/>
      <c r="Y30" s="32"/>
      <c r="Z30" s="32"/>
      <c r="AA30" s="32"/>
      <c r="AB30" s="32"/>
      <c r="AC30" s="54"/>
    </row>
    <row r="31" ht="33.75" customHeight="1" spans="1:29">
      <c r="A31" s="43"/>
      <c r="B31" s="44"/>
      <c r="C31" s="33" t="s">
        <v>34</v>
      </c>
      <c r="D31" s="32">
        <v>40</v>
      </c>
      <c r="E31" s="29">
        <f t="shared" si="1"/>
        <v>40</v>
      </c>
      <c r="F31" s="29">
        <f t="shared" si="2"/>
        <v>40</v>
      </c>
      <c r="G31" s="31"/>
      <c r="H31" s="32"/>
      <c r="I31" s="32"/>
      <c r="J31" s="49">
        <f t="shared" si="3"/>
        <v>0</v>
      </c>
      <c r="K31" s="32"/>
      <c r="L31" s="32"/>
      <c r="M31" s="32"/>
      <c r="N31" s="32"/>
      <c r="O31" s="32"/>
      <c r="P31" s="32"/>
      <c r="Q31" s="32"/>
      <c r="R31" s="37"/>
      <c r="S31" s="37"/>
      <c r="T31" s="32"/>
      <c r="U31" s="32"/>
      <c r="V31" s="32"/>
      <c r="W31" s="32"/>
      <c r="X31" s="32"/>
      <c r="Y31" s="32"/>
      <c r="Z31" s="32"/>
      <c r="AA31" s="32"/>
      <c r="AB31" s="32"/>
      <c r="AC31" s="55" t="s">
        <v>52</v>
      </c>
    </row>
    <row r="32" ht="45" customHeight="1" spans="1:29">
      <c r="A32" s="41"/>
      <c r="B32" s="42"/>
      <c r="C32" s="33" t="s">
        <v>37</v>
      </c>
      <c r="D32" s="32">
        <v>90</v>
      </c>
      <c r="E32" s="29">
        <f t="shared" si="1"/>
        <v>90</v>
      </c>
      <c r="F32" s="29">
        <f t="shared" si="2"/>
        <v>90</v>
      </c>
      <c r="G32" s="31"/>
      <c r="H32" s="32"/>
      <c r="I32" s="32"/>
      <c r="J32" s="49">
        <f t="shared" si="3"/>
        <v>0</v>
      </c>
      <c r="K32" s="32"/>
      <c r="L32" s="32"/>
      <c r="M32" s="32"/>
      <c r="N32" s="32"/>
      <c r="O32" s="32"/>
      <c r="P32" s="32"/>
      <c r="Q32" s="32"/>
      <c r="R32" s="37"/>
      <c r="S32" s="37"/>
      <c r="T32" s="32"/>
      <c r="U32" s="32"/>
      <c r="V32" s="32"/>
      <c r="W32" s="32"/>
      <c r="X32" s="32"/>
      <c r="Y32" s="32"/>
      <c r="Z32" s="32"/>
      <c r="AA32" s="32"/>
      <c r="AB32" s="32"/>
      <c r="AC32" s="56"/>
    </row>
    <row r="33" s="2" customFormat="1" ht="18" customHeight="1" spans="1:29">
      <c r="A33" s="24" t="s">
        <v>53</v>
      </c>
      <c r="B33" s="24"/>
      <c r="C33" s="25"/>
      <c r="D33" s="26">
        <f>D34+D35</f>
        <v>100</v>
      </c>
      <c r="E33" s="25">
        <f t="shared" ref="E33:E62" si="4">D33-J33</f>
        <v>89</v>
      </c>
      <c r="F33" s="25">
        <f t="shared" ref="F33:F63" si="5">E33-G33-H33-I33</f>
        <v>63</v>
      </c>
      <c r="G33" s="26">
        <f>G34+G35</f>
        <v>26</v>
      </c>
      <c r="H33" s="26"/>
      <c r="I33" s="26"/>
      <c r="J33" s="25">
        <f t="shared" si="3"/>
        <v>11</v>
      </c>
      <c r="K33" s="26"/>
      <c r="L33" s="26"/>
      <c r="M33" s="26">
        <v>3</v>
      </c>
      <c r="N33" s="26"/>
      <c r="O33" s="26"/>
      <c r="P33" s="26">
        <v>2</v>
      </c>
      <c r="Q33" s="26"/>
      <c r="R33" s="26"/>
      <c r="S33" s="26">
        <v>2</v>
      </c>
      <c r="T33" s="26">
        <v>2</v>
      </c>
      <c r="U33" s="26">
        <v>2</v>
      </c>
      <c r="V33" s="26"/>
      <c r="W33" s="26"/>
      <c r="X33" s="26"/>
      <c r="Y33" s="26"/>
      <c r="Z33" s="26"/>
      <c r="AA33" s="26"/>
      <c r="AB33" s="26"/>
      <c r="AC33" s="53"/>
    </row>
    <row r="34" ht="29" customHeight="1" spans="1:29">
      <c r="A34" s="38"/>
      <c r="B34" s="34" t="s">
        <v>54</v>
      </c>
      <c r="C34" s="33" t="s">
        <v>37</v>
      </c>
      <c r="D34" s="32">
        <v>50</v>
      </c>
      <c r="E34" s="29">
        <f t="shared" si="4"/>
        <v>44</v>
      </c>
      <c r="F34" s="29">
        <f t="shared" si="5"/>
        <v>31</v>
      </c>
      <c r="G34" s="31">
        <v>13</v>
      </c>
      <c r="H34" s="32"/>
      <c r="I34" s="32"/>
      <c r="J34" s="49">
        <f t="shared" si="3"/>
        <v>6</v>
      </c>
      <c r="K34" s="32"/>
      <c r="L34" s="32"/>
      <c r="M34" s="32">
        <v>2</v>
      </c>
      <c r="N34" s="32"/>
      <c r="O34" s="32"/>
      <c r="P34" s="32">
        <v>2</v>
      </c>
      <c r="Q34" s="32"/>
      <c r="R34" s="37"/>
      <c r="S34" s="37">
        <v>2</v>
      </c>
      <c r="T34" s="32"/>
      <c r="U34" s="32"/>
      <c r="V34" s="32"/>
      <c r="W34" s="32"/>
      <c r="X34" s="32"/>
      <c r="Y34" s="32"/>
      <c r="Z34" s="32"/>
      <c r="AA34" s="32"/>
      <c r="AB34" s="32"/>
      <c r="AC34" s="54" t="s">
        <v>55</v>
      </c>
    </row>
    <row r="35" ht="18" customHeight="1" spans="1:29">
      <c r="A35" s="38"/>
      <c r="B35" s="34" t="s">
        <v>56</v>
      </c>
      <c r="C35" s="33" t="s">
        <v>37</v>
      </c>
      <c r="D35" s="32">
        <v>50</v>
      </c>
      <c r="E35" s="29">
        <f t="shared" si="4"/>
        <v>45</v>
      </c>
      <c r="F35" s="29">
        <f t="shared" si="5"/>
        <v>32</v>
      </c>
      <c r="G35" s="31">
        <v>13</v>
      </c>
      <c r="H35" s="32"/>
      <c r="I35" s="32"/>
      <c r="J35" s="49">
        <f t="shared" si="3"/>
        <v>5</v>
      </c>
      <c r="K35" s="32"/>
      <c r="L35" s="32"/>
      <c r="M35" s="32">
        <v>1</v>
      </c>
      <c r="N35" s="32"/>
      <c r="O35" s="32"/>
      <c r="P35" s="32"/>
      <c r="Q35" s="32"/>
      <c r="R35" s="37"/>
      <c r="S35" s="37"/>
      <c r="T35" s="32">
        <v>2</v>
      </c>
      <c r="U35" s="32">
        <v>2</v>
      </c>
      <c r="V35" s="32"/>
      <c r="W35" s="32"/>
      <c r="X35" s="32"/>
      <c r="Y35" s="32"/>
      <c r="Z35" s="32"/>
      <c r="AA35" s="32"/>
      <c r="AB35" s="32"/>
      <c r="AC35" s="54"/>
    </row>
    <row r="36" s="2" customFormat="1" ht="18" customHeight="1" spans="1:29">
      <c r="A36" s="24" t="s">
        <v>57</v>
      </c>
      <c r="B36" s="24"/>
      <c r="C36" s="25"/>
      <c r="D36" s="26">
        <f>D37</f>
        <v>150</v>
      </c>
      <c r="E36" s="25">
        <f t="shared" si="4"/>
        <v>139</v>
      </c>
      <c r="F36" s="25">
        <f t="shared" si="5"/>
        <v>100</v>
      </c>
      <c r="G36" s="26">
        <f>G37</f>
        <v>37</v>
      </c>
      <c r="H36" s="26">
        <v>2</v>
      </c>
      <c r="I36" s="26"/>
      <c r="J36" s="25">
        <f t="shared" si="3"/>
        <v>11</v>
      </c>
      <c r="K36" s="26"/>
      <c r="L36" s="26">
        <v>2</v>
      </c>
      <c r="M36" s="26"/>
      <c r="N36" s="26"/>
      <c r="O36" s="26"/>
      <c r="P36" s="26"/>
      <c r="Q36" s="26"/>
      <c r="R36" s="26"/>
      <c r="S36" s="26"/>
      <c r="T36" s="26"/>
      <c r="U36" s="26">
        <v>2</v>
      </c>
      <c r="V36" s="26"/>
      <c r="W36" s="26">
        <v>2</v>
      </c>
      <c r="X36" s="26">
        <v>2</v>
      </c>
      <c r="Y36" s="26"/>
      <c r="Z36" s="26"/>
      <c r="AA36" s="26"/>
      <c r="AB36" s="26">
        <v>3</v>
      </c>
      <c r="AC36" s="53"/>
    </row>
    <row r="37" s="5" customFormat="1" ht="51" customHeight="1" spans="1:29">
      <c r="A37" s="38"/>
      <c r="B37" s="34" t="s">
        <v>58</v>
      </c>
      <c r="C37" s="33" t="s">
        <v>37</v>
      </c>
      <c r="D37" s="32">
        <v>150</v>
      </c>
      <c r="E37" s="29">
        <f t="shared" si="4"/>
        <v>139</v>
      </c>
      <c r="F37" s="29">
        <f t="shared" si="5"/>
        <v>100</v>
      </c>
      <c r="G37" s="31">
        <v>37</v>
      </c>
      <c r="H37" s="32">
        <v>2</v>
      </c>
      <c r="I37" s="32"/>
      <c r="J37" s="49">
        <f t="shared" si="3"/>
        <v>11</v>
      </c>
      <c r="K37" s="32"/>
      <c r="L37" s="32">
        <v>2</v>
      </c>
      <c r="M37" s="32"/>
      <c r="N37" s="32"/>
      <c r="O37" s="32"/>
      <c r="P37" s="32"/>
      <c r="Q37" s="32"/>
      <c r="R37" s="37"/>
      <c r="S37" s="37"/>
      <c r="T37" s="32"/>
      <c r="U37" s="32">
        <v>2</v>
      </c>
      <c r="V37" s="32"/>
      <c r="W37" s="32">
        <v>2</v>
      </c>
      <c r="X37" s="32">
        <v>2</v>
      </c>
      <c r="Y37" s="32"/>
      <c r="Z37" s="32"/>
      <c r="AA37" s="32"/>
      <c r="AB37" s="30">
        <v>3</v>
      </c>
      <c r="AC37" s="57" t="s">
        <v>59</v>
      </c>
    </row>
    <row r="38" s="2" customFormat="1" ht="18" customHeight="1" spans="1:29">
      <c r="A38" s="24" t="s">
        <v>60</v>
      </c>
      <c r="B38" s="24"/>
      <c r="C38" s="25"/>
      <c r="D38" s="26">
        <f>D39+D40+D41+D42</f>
        <v>185</v>
      </c>
      <c r="E38" s="25">
        <f t="shared" si="4"/>
        <v>167</v>
      </c>
      <c r="F38" s="25">
        <f t="shared" si="5"/>
        <v>111</v>
      </c>
      <c r="G38" s="26">
        <f>G39+G40+G41+G42</f>
        <v>52</v>
      </c>
      <c r="H38" s="26">
        <v>4</v>
      </c>
      <c r="I38" s="26"/>
      <c r="J38" s="25">
        <f t="shared" si="3"/>
        <v>18</v>
      </c>
      <c r="K38" s="26"/>
      <c r="L38" s="26">
        <v>2</v>
      </c>
      <c r="M38" s="26">
        <v>2</v>
      </c>
      <c r="N38" s="26"/>
      <c r="O38" s="26">
        <v>4</v>
      </c>
      <c r="P38" s="26"/>
      <c r="Q38" s="26"/>
      <c r="R38" s="26"/>
      <c r="S38" s="26">
        <v>4</v>
      </c>
      <c r="T38" s="26"/>
      <c r="U38" s="26"/>
      <c r="V38" s="26"/>
      <c r="W38" s="26">
        <v>2</v>
      </c>
      <c r="X38" s="26"/>
      <c r="Y38" s="26"/>
      <c r="Z38" s="26"/>
      <c r="AA38" s="26"/>
      <c r="AB38" s="26">
        <v>4</v>
      </c>
      <c r="AC38" s="53"/>
    </row>
    <row r="39" ht="18" customHeight="1" spans="1:29">
      <c r="A39" s="38"/>
      <c r="B39" s="34" t="s">
        <v>61</v>
      </c>
      <c r="C39" s="33" t="s">
        <v>37</v>
      </c>
      <c r="D39" s="32">
        <v>45</v>
      </c>
      <c r="E39" s="29">
        <f t="shared" si="4"/>
        <v>39</v>
      </c>
      <c r="F39" s="29">
        <f t="shared" si="5"/>
        <v>24</v>
      </c>
      <c r="G39" s="31">
        <v>13</v>
      </c>
      <c r="H39" s="32">
        <v>2</v>
      </c>
      <c r="I39" s="32"/>
      <c r="J39" s="49">
        <f t="shared" si="3"/>
        <v>6</v>
      </c>
      <c r="K39" s="32"/>
      <c r="L39" s="32">
        <v>2</v>
      </c>
      <c r="M39" s="32"/>
      <c r="N39" s="32"/>
      <c r="O39" s="32"/>
      <c r="P39" s="32"/>
      <c r="Q39" s="32"/>
      <c r="R39" s="37"/>
      <c r="S39" s="37"/>
      <c r="T39" s="32"/>
      <c r="U39" s="32"/>
      <c r="V39" s="32"/>
      <c r="W39" s="32">
        <v>2</v>
      </c>
      <c r="X39" s="32"/>
      <c r="Y39" s="32"/>
      <c r="Z39" s="32"/>
      <c r="AA39" s="32"/>
      <c r="AB39" s="32">
        <v>2</v>
      </c>
      <c r="AC39" s="54"/>
    </row>
    <row r="40" ht="18" customHeight="1" spans="1:29">
      <c r="A40" s="38"/>
      <c r="B40" s="34" t="s">
        <v>62</v>
      </c>
      <c r="C40" s="33" t="s">
        <v>37</v>
      </c>
      <c r="D40" s="32">
        <v>50</v>
      </c>
      <c r="E40" s="29">
        <f t="shared" si="4"/>
        <v>44</v>
      </c>
      <c r="F40" s="29">
        <f t="shared" si="5"/>
        <v>31</v>
      </c>
      <c r="G40" s="31">
        <v>13</v>
      </c>
      <c r="H40" s="32"/>
      <c r="I40" s="32"/>
      <c r="J40" s="49">
        <f t="shared" si="3"/>
        <v>6</v>
      </c>
      <c r="K40" s="32"/>
      <c r="L40" s="32"/>
      <c r="M40" s="32">
        <v>2</v>
      </c>
      <c r="N40" s="32"/>
      <c r="O40" s="32">
        <v>2</v>
      </c>
      <c r="P40" s="32"/>
      <c r="Q40" s="32"/>
      <c r="R40" s="37"/>
      <c r="S40" s="37">
        <v>2</v>
      </c>
      <c r="T40" s="32"/>
      <c r="U40" s="32"/>
      <c r="V40" s="32"/>
      <c r="W40" s="32"/>
      <c r="X40" s="32"/>
      <c r="Y40" s="32"/>
      <c r="Z40" s="32"/>
      <c r="AA40" s="32"/>
      <c r="AB40" s="32"/>
      <c r="AC40" s="54"/>
    </row>
    <row r="41" ht="18" customHeight="1" spans="1:29">
      <c r="A41" s="38"/>
      <c r="B41" s="34" t="s">
        <v>63</v>
      </c>
      <c r="C41" s="33" t="s">
        <v>37</v>
      </c>
      <c r="D41" s="32">
        <v>40</v>
      </c>
      <c r="E41" s="29">
        <f t="shared" si="4"/>
        <v>40</v>
      </c>
      <c r="F41" s="29">
        <f t="shared" si="5"/>
        <v>25</v>
      </c>
      <c r="G41" s="31">
        <v>13</v>
      </c>
      <c r="H41" s="32">
        <v>2</v>
      </c>
      <c r="I41" s="32"/>
      <c r="J41" s="49">
        <f t="shared" ref="J41:J63" si="6">K41+L41+M41+N41+O41+P41+Q41+R41+S41+T41+U41+V41+W41+X41+Y41+Z41+AA41+AB41</f>
        <v>0</v>
      </c>
      <c r="K41" s="32"/>
      <c r="L41" s="32"/>
      <c r="M41" s="32"/>
      <c r="N41" s="32"/>
      <c r="O41" s="32"/>
      <c r="P41" s="32"/>
      <c r="Q41" s="32"/>
      <c r="R41" s="37"/>
      <c r="S41" s="37"/>
      <c r="T41" s="32"/>
      <c r="U41" s="32"/>
      <c r="V41" s="32"/>
      <c r="W41" s="32"/>
      <c r="X41" s="32"/>
      <c r="Y41" s="32"/>
      <c r="Z41" s="32"/>
      <c r="AA41" s="32"/>
      <c r="AB41" s="32"/>
      <c r="AC41" s="54"/>
    </row>
    <row r="42" ht="18" customHeight="1" spans="1:29">
      <c r="A42" s="38"/>
      <c r="B42" s="34" t="s">
        <v>64</v>
      </c>
      <c r="C42" s="33" t="s">
        <v>37</v>
      </c>
      <c r="D42" s="32">
        <v>50</v>
      </c>
      <c r="E42" s="29">
        <f t="shared" si="4"/>
        <v>44</v>
      </c>
      <c r="F42" s="29">
        <f t="shared" si="5"/>
        <v>31</v>
      </c>
      <c r="G42" s="31">
        <v>13</v>
      </c>
      <c r="H42" s="32"/>
      <c r="I42" s="32"/>
      <c r="J42" s="49">
        <f t="shared" si="6"/>
        <v>6</v>
      </c>
      <c r="K42" s="32"/>
      <c r="L42" s="32"/>
      <c r="M42" s="32"/>
      <c r="N42" s="32"/>
      <c r="O42" s="32">
        <v>2</v>
      </c>
      <c r="P42" s="32"/>
      <c r="Q42" s="32"/>
      <c r="R42" s="37"/>
      <c r="S42" s="37">
        <v>2</v>
      </c>
      <c r="T42" s="32"/>
      <c r="U42" s="32"/>
      <c r="V42" s="32"/>
      <c r="W42" s="32"/>
      <c r="X42" s="32"/>
      <c r="Y42" s="32"/>
      <c r="Z42" s="32"/>
      <c r="AA42" s="32"/>
      <c r="AB42" s="32">
        <v>2</v>
      </c>
      <c r="AC42" s="54"/>
    </row>
    <row r="43" s="2" customFormat="1" ht="18" customHeight="1" spans="1:29">
      <c r="A43" s="24" t="s">
        <v>65</v>
      </c>
      <c r="B43" s="24"/>
      <c r="C43" s="25"/>
      <c r="D43" s="26">
        <f>D44</f>
        <v>165</v>
      </c>
      <c r="E43" s="25">
        <f t="shared" si="4"/>
        <v>157</v>
      </c>
      <c r="F43" s="25">
        <f t="shared" si="5"/>
        <v>109</v>
      </c>
      <c r="G43" s="26">
        <f>G44</f>
        <v>44</v>
      </c>
      <c r="H43" s="26">
        <v>2</v>
      </c>
      <c r="I43" s="26">
        <v>2</v>
      </c>
      <c r="J43" s="25">
        <f t="shared" si="6"/>
        <v>8</v>
      </c>
      <c r="K43" s="26"/>
      <c r="L43" s="26"/>
      <c r="M43" s="26"/>
      <c r="N43" s="26"/>
      <c r="O43" s="26"/>
      <c r="P43" s="26">
        <v>2</v>
      </c>
      <c r="Q43" s="26"/>
      <c r="R43" s="26"/>
      <c r="S43" s="26"/>
      <c r="T43" s="26">
        <v>2</v>
      </c>
      <c r="U43" s="26"/>
      <c r="V43" s="26">
        <v>2</v>
      </c>
      <c r="W43" s="26"/>
      <c r="X43" s="26">
        <v>2</v>
      </c>
      <c r="Y43" s="26"/>
      <c r="Z43" s="26"/>
      <c r="AA43" s="26"/>
      <c r="AB43" s="26"/>
      <c r="AC43" s="53"/>
    </row>
    <row r="44" ht="52" customHeight="1" spans="1:29">
      <c r="A44" s="38"/>
      <c r="B44" s="34" t="s">
        <v>66</v>
      </c>
      <c r="C44" s="33" t="s">
        <v>37</v>
      </c>
      <c r="D44" s="32">
        <v>165</v>
      </c>
      <c r="E44" s="29">
        <f t="shared" si="4"/>
        <v>157</v>
      </c>
      <c r="F44" s="29">
        <f t="shared" si="5"/>
        <v>109</v>
      </c>
      <c r="G44" s="31">
        <v>44</v>
      </c>
      <c r="H44" s="32">
        <v>2</v>
      </c>
      <c r="I44" s="32">
        <v>2</v>
      </c>
      <c r="J44" s="49">
        <f t="shared" si="6"/>
        <v>8</v>
      </c>
      <c r="K44" s="32"/>
      <c r="L44" s="32"/>
      <c r="M44" s="32"/>
      <c r="N44" s="32"/>
      <c r="O44" s="32"/>
      <c r="P44" s="32">
        <v>2</v>
      </c>
      <c r="Q44" s="32"/>
      <c r="R44" s="37"/>
      <c r="S44" s="37"/>
      <c r="T44" s="30">
        <v>2</v>
      </c>
      <c r="U44" s="32"/>
      <c r="V44" s="32">
        <v>2</v>
      </c>
      <c r="W44" s="32"/>
      <c r="X44" s="32">
        <v>2</v>
      </c>
      <c r="Y44" s="32"/>
      <c r="Z44" s="32"/>
      <c r="AA44" s="32"/>
      <c r="AB44" s="58"/>
      <c r="AC44" s="57" t="s">
        <v>67</v>
      </c>
    </row>
    <row r="45" s="2" customFormat="1" ht="18" customHeight="1" spans="1:29">
      <c r="A45" s="24" t="s">
        <v>68</v>
      </c>
      <c r="B45" s="24"/>
      <c r="C45" s="25"/>
      <c r="D45" s="26">
        <f>D46+D47+D48</f>
        <v>140</v>
      </c>
      <c r="E45" s="25">
        <f t="shared" si="4"/>
        <v>124</v>
      </c>
      <c r="F45" s="25">
        <f t="shared" si="5"/>
        <v>83</v>
      </c>
      <c r="G45" s="26">
        <f>G46+G47+G48</f>
        <v>39</v>
      </c>
      <c r="H45" s="26">
        <v>2</v>
      </c>
      <c r="I45" s="26"/>
      <c r="J45" s="25">
        <f t="shared" si="6"/>
        <v>16</v>
      </c>
      <c r="K45" s="26"/>
      <c r="L45" s="26"/>
      <c r="M45" s="26">
        <v>4</v>
      </c>
      <c r="N45" s="26">
        <v>2</v>
      </c>
      <c r="O45" s="26">
        <v>2</v>
      </c>
      <c r="P45" s="26">
        <v>2</v>
      </c>
      <c r="Q45" s="26"/>
      <c r="R45" s="26"/>
      <c r="S45" s="26"/>
      <c r="T45" s="26">
        <v>2</v>
      </c>
      <c r="U45" s="26"/>
      <c r="V45" s="26">
        <v>2</v>
      </c>
      <c r="W45" s="26"/>
      <c r="X45" s="26"/>
      <c r="Y45" s="26"/>
      <c r="Z45" s="26"/>
      <c r="AA45" s="26">
        <v>2</v>
      </c>
      <c r="AB45" s="26"/>
      <c r="AC45" s="59"/>
    </row>
    <row r="46" ht="18" customHeight="1" spans="1:29">
      <c r="A46" s="38"/>
      <c r="B46" s="34" t="s">
        <v>69</v>
      </c>
      <c r="C46" s="33" t="s">
        <v>37</v>
      </c>
      <c r="D46" s="32">
        <v>50</v>
      </c>
      <c r="E46" s="29">
        <f t="shared" si="4"/>
        <v>44</v>
      </c>
      <c r="F46" s="29">
        <f t="shared" si="5"/>
        <v>31</v>
      </c>
      <c r="G46" s="31">
        <v>13</v>
      </c>
      <c r="H46" s="32"/>
      <c r="I46" s="32"/>
      <c r="J46" s="49">
        <f t="shared" si="6"/>
        <v>6</v>
      </c>
      <c r="K46" s="32"/>
      <c r="L46" s="32"/>
      <c r="M46" s="32">
        <v>2</v>
      </c>
      <c r="N46" s="32"/>
      <c r="O46" s="32">
        <v>2</v>
      </c>
      <c r="P46" s="32">
        <v>2</v>
      </c>
      <c r="Q46" s="32"/>
      <c r="R46" s="37"/>
      <c r="S46" s="37"/>
      <c r="T46" s="32"/>
      <c r="U46" s="32"/>
      <c r="V46" s="32"/>
      <c r="W46" s="32"/>
      <c r="X46" s="32"/>
      <c r="Y46" s="32"/>
      <c r="Z46" s="32"/>
      <c r="AA46" s="32"/>
      <c r="AB46" s="32"/>
      <c r="AC46" s="54"/>
    </row>
    <row r="47" ht="18" customHeight="1" spans="1:29">
      <c r="A47" s="38"/>
      <c r="B47" s="34" t="s">
        <v>70</v>
      </c>
      <c r="C47" s="33" t="s">
        <v>37</v>
      </c>
      <c r="D47" s="32">
        <v>50</v>
      </c>
      <c r="E47" s="29">
        <f t="shared" si="4"/>
        <v>44</v>
      </c>
      <c r="F47" s="29">
        <f t="shared" si="5"/>
        <v>29</v>
      </c>
      <c r="G47" s="31">
        <v>13</v>
      </c>
      <c r="H47" s="32">
        <v>2</v>
      </c>
      <c r="I47" s="32"/>
      <c r="J47" s="49">
        <f t="shared" si="6"/>
        <v>6</v>
      </c>
      <c r="K47" s="32"/>
      <c r="L47" s="32"/>
      <c r="M47" s="32">
        <v>2</v>
      </c>
      <c r="N47" s="32">
        <v>2</v>
      </c>
      <c r="O47" s="32"/>
      <c r="P47" s="32"/>
      <c r="Q47" s="32"/>
      <c r="R47" s="37"/>
      <c r="S47" s="37"/>
      <c r="T47" s="32"/>
      <c r="U47" s="32"/>
      <c r="V47" s="32">
        <v>2</v>
      </c>
      <c r="W47" s="32"/>
      <c r="X47" s="32"/>
      <c r="Y47" s="32"/>
      <c r="Z47" s="32"/>
      <c r="AA47" s="32"/>
      <c r="AB47" s="32"/>
      <c r="AC47" s="54"/>
    </row>
    <row r="48" customFormat="1" ht="18" customHeight="1" spans="1:29">
      <c r="A48" s="38"/>
      <c r="B48" s="34" t="s">
        <v>71</v>
      </c>
      <c r="C48" s="33" t="s">
        <v>37</v>
      </c>
      <c r="D48" s="32">
        <v>40</v>
      </c>
      <c r="E48" s="29">
        <f t="shared" si="4"/>
        <v>36</v>
      </c>
      <c r="F48" s="29">
        <f t="shared" si="5"/>
        <v>23</v>
      </c>
      <c r="G48" s="31">
        <v>13</v>
      </c>
      <c r="H48" s="32"/>
      <c r="I48" s="32"/>
      <c r="J48" s="49">
        <f t="shared" si="6"/>
        <v>4</v>
      </c>
      <c r="K48" s="32"/>
      <c r="L48" s="32"/>
      <c r="M48" s="32"/>
      <c r="N48" s="32"/>
      <c r="O48" s="32"/>
      <c r="P48" s="32"/>
      <c r="Q48" s="32"/>
      <c r="R48" s="37"/>
      <c r="S48" s="37"/>
      <c r="T48" s="32">
        <v>2</v>
      </c>
      <c r="U48" s="32"/>
      <c r="V48" s="32"/>
      <c r="W48" s="32"/>
      <c r="X48" s="32"/>
      <c r="Y48" s="32"/>
      <c r="Z48" s="32"/>
      <c r="AA48" s="32">
        <v>2</v>
      </c>
      <c r="AB48" s="32"/>
      <c r="AC48" s="54"/>
    </row>
    <row r="49" s="2" customFormat="1" ht="18" customHeight="1" spans="1:29">
      <c r="A49" s="24" t="s">
        <v>72</v>
      </c>
      <c r="B49" s="24"/>
      <c r="C49" s="25"/>
      <c r="D49" s="26">
        <f>D50+D51</f>
        <v>264</v>
      </c>
      <c r="E49" s="25">
        <f t="shared" si="4"/>
        <v>243</v>
      </c>
      <c r="F49" s="25">
        <f t="shared" si="5"/>
        <v>183</v>
      </c>
      <c r="G49" s="26">
        <f>G50+G51</f>
        <v>56</v>
      </c>
      <c r="H49" s="26">
        <v>4</v>
      </c>
      <c r="I49" s="26"/>
      <c r="J49" s="25">
        <f t="shared" si="6"/>
        <v>21</v>
      </c>
      <c r="K49" s="26">
        <v>6</v>
      </c>
      <c r="L49" s="26"/>
      <c r="M49" s="26"/>
      <c r="N49" s="26">
        <v>2</v>
      </c>
      <c r="O49" s="26">
        <v>3</v>
      </c>
      <c r="P49" s="26">
        <v>2</v>
      </c>
      <c r="Q49" s="26"/>
      <c r="R49" s="26">
        <v>2</v>
      </c>
      <c r="S49" s="26"/>
      <c r="T49" s="26"/>
      <c r="U49" s="26"/>
      <c r="V49" s="26">
        <v>2</v>
      </c>
      <c r="W49" s="26">
        <v>2</v>
      </c>
      <c r="X49" s="26"/>
      <c r="Y49" s="26"/>
      <c r="Z49" s="26"/>
      <c r="AA49" s="26"/>
      <c r="AB49" s="26">
        <v>2</v>
      </c>
      <c r="AC49" s="53"/>
    </row>
    <row r="50" ht="40" customHeight="1" spans="1:29">
      <c r="A50" s="38"/>
      <c r="B50" s="34" t="s">
        <v>73</v>
      </c>
      <c r="C50" s="33" t="s">
        <v>37</v>
      </c>
      <c r="D50" s="32">
        <v>184</v>
      </c>
      <c r="E50" s="29">
        <f t="shared" si="4"/>
        <v>172</v>
      </c>
      <c r="F50" s="29">
        <f t="shared" si="5"/>
        <v>140</v>
      </c>
      <c r="G50" s="31">
        <v>30</v>
      </c>
      <c r="H50" s="32">
        <v>2</v>
      </c>
      <c r="I50" s="32"/>
      <c r="J50" s="49">
        <f t="shared" si="6"/>
        <v>12</v>
      </c>
      <c r="K50" s="32">
        <v>4</v>
      </c>
      <c r="L50" s="32"/>
      <c r="M50" s="32"/>
      <c r="N50" s="32"/>
      <c r="O50" s="32"/>
      <c r="P50" s="32">
        <v>2</v>
      </c>
      <c r="Q50" s="32"/>
      <c r="R50" s="37">
        <v>2</v>
      </c>
      <c r="S50" s="37"/>
      <c r="T50" s="32"/>
      <c r="U50" s="32"/>
      <c r="V50" s="32"/>
      <c r="W50" s="32">
        <v>2</v>
      </c>
      <c r="X50" s="32"/>
      <c r="Y50" s="32"/>
      <c r="Z50" s="32"/>
      <c r="AA50" s="32"/>
      <c r="AB50" s="32">
        <v>2</v>
      </c>
      <c r="AC50" s="55" t="s">
        <v>74</v>
      </c>
    </row>
    <row r="51" ht="38.25" customHeight="1" spans="1:29">
      <c r="A51" s="38"/>
      <c r="B51" s="34" t="s">
        <v>75</v>
      </c>
      <c r="C51" s="33" t="s">
        <v>37</v>
      </c>
      <c r="D51" s="32">
        <v>80</v>
      </c>
      <c r="E51" s="29">
        <f t="shared" si="4"/>
        <v>71</v>
      </c>
      <c r="F51" s="29">
        <f t="shared" si="5"/>
        <v>43</v>
      </c>
      <c r="G51" s="31">
        <v>26</v>
      </c>
      <c r="H51" s="32">
        <v>2</v>
      </c>
      <c r="I51" s="32"/>
      <c r="J51" s="49">
        <f t="shared" si="6"/>
        <v>9</v>
      </c>
      <c r="K51" s="32">
        <v>2</v>
      </c>
      <c r="L51" s="32"/>
      <c r="M51" s="32"/>
      <c r="N51" s="32">
        <v>2</v>
      </c>
      <c r="O51" s="32">
        <v>3</v>
      </c>
      <c r="P51" s="32"/>
      <c r="Q51" s="32"/>
      <c r="R51" s="37"/>
      <c r="S51" s="37"/>
      <c r="T51" s="32"/>
      <c r="U51" s="32"/>
      <c r="V51" s="32">
        <v>2</v>
      </c>
      <c r="W51" s="32"/>
      <c r="X51" s="32"/>
      <c r="Y51" s="32"/>
      <c r="Z51" s="32"/>
      <c r="AA51" s="32"/>
      <c r="AB51" s="58"/>
      <c r="AC51" s="55" t="s">
        <v>76</v>
      </c>
    </row>
    <row r="52" s="2" customFormat="1" ht="18" customHeight="1" spans="1:29">
      <c r="A52" s="24" t="s">
        <v>77</v>
      </c>
      <c r="B52" s="24"/>
      <c r="C52" s="25"/>
      <c r="D52" s="26">
        <f>D53+D54+D55</f>
        <v>135</v>
      </c>
      <c r="E52" s="25">
        <f t="shared" si="4"/>
        <v>119</v>
      </c>
      <c r="F52" s="25">
        <f t="shared" si="5"/>
        <v>78</v>
      </c>
      <c r="G52" s="26">
        <f>G53+G54+G55</f>
        <v>39</v>
      </c>
      <c r="H52" s="26">
        <v>2</v>
      </c>
      <c r="I52" s="26"/>
      <c r="J52" s="25">
        <f t="shared" si="6"/>
        <v>16</v>
      </c>
      <c r="K52" s="26"/>
      <c r="L52" s="26">
        <v>2</v>
      </c>
      <c r="M52" s="26">
        <v>2</v>
      </c>
      <c r="N52" s="26"/>
      <c r="O52" s="26"/>
      <c r="P52" s="26">
        <v>2</v>
      </c>
      <c r="Q52" s="26">
        <v>2</v>
      </c>
      <c r="R52" s="26"/>
      <c r="S52" s="26"/>
      <c r="T52" s="26"/>
      <c r="U52" s="26"/>
      <c r="V52" s="26"/>
      <c r="W52" s="26"/>
      <c r="X52" s="26">
        <v>4</v>
      </c>
      <c r="Y52" s="26"/>
      <c r="Z52" s="26">
        <v>2</v>
      </c>
      <c r="AA52" s="26">
        <v>2</v>
      </c>
      <c r="AB52" s="26"/>
      <c r="AC52" s="53"/>
    </row>
    <row r="53" ht="18" customHeight="1" spans="1:29">
      <c r="A53" s="38"/>
      <c r="B53" s="34" t="s">
        <v>78</v>
      </c>
      <c r="C53" s="33" t="s">
        <v>37</v>
      </c>
      <c r="D53" s="32">
        <v>50</v>
      </c>
      <c r="E53" s="29">
        <f t="shared" si="4"/>
        <v>46</v>
      </c>
      <c r="F53" s="29">
        <f t="shared" si="5"/>
        <v>33</v>
      </c>
      <c r="G53" s="31">
        <v>13</v>
      </c>
      <c r="H53" s="32"/>
      <c r="I53" s="32"/>
      <c r="J53" s="49">
        <f t="shared" si="6"/>
        <v>4</v>
      </c>
      <c r="K53" s="32"/>
      <c r="L53" s="32">
        <v>2</v>
      </c>
      <c r="M53" s="32"/>
      <c r="N53" s="32"/>
      <c r="O53" s="32"/>
      <c r="P53" s="32"/>
      <c r="Q53" s="32">
        <v>2</v>
      </c>
      <c r="R53" s="37"/>
      <c r="S53" s="37"/>
      <c r="T53" s="32"/>
      <c r="U53" s="32"/>
      <c r="V53" s="32"/>
      <c r="W53" s="32"/>
      <c r="X53" s="32"/>
      <c r="Y53" s="32"/>
      <c r="Z53" s="32"/>
      <c r="AA53" s="32"/>
      <c r="AB53" s="32"/>
      <c r="AC53" s="54"/>
    </row>
    <row r="54" ht="18" customHeight="1" spans="1:29">
      <c r="A54" s="38"/>
      <c r="B54" s="34" t="s">
        <v>79</v>
      </c>
      <c r="C54" s="33" t="s">
        <v>37</v>
      </c>
      <c r="D54" s="32">
        <v>40</v>
      </c>
      <c r="E54" s="29">
        <f t="shared" si="4"/>
        <v>34</v>
      </c>
      <c r="F54" s="29">
        <f t="shared" si="5"/>
        <v>21</v>
      </c>
      <c r="G54" s="31">
        <v>13</v>
      </c>
      <c r="H54" s="32"/>
      <c r="I54" s="32"/>
      <c r="J54" s="49">
        <f t="shared" si="6"/>
        <v>6</v>
      </c>
      <c r="K54" s="32"/>
      <c r="L54" s="32"/>
      <c r="M54" s="32"/>
      <c r="N54" s="32"/>
      <c r="O54" s="32"/>
      <c r="P54" s="32">
        <v>2</v>
      </c>
      <c r="Q54" s="32"/>
      <c r="R54" s="37"/>
      <c r="S54" s="37"/>
      <c r="T54" s="32"/>
      <c r="U54" s="32"/>
      <c r="V54" s="32"/>
      <c r="W54" s="32"/>
      <c r="X54" s="32">
        <v>2</v>
      </c>
      <c r="Y54" s="32"/>
      <c r="Z54" s="32">
        <v>2</v>
      </c>
      <c r="AA54" s="32"/>
      <c r="AB54" s="32"/>
      <c r="AC54" s="54" t="s">
        <v>80</v>
      </c>
    </row>
    <row r="55" ht="18" customHeight="1" spans="1:29">
      <c r="A55" s="38"/>
      <c r="B55" s="34" t="s">
        <v>81</v>
      </c>
      <c r="C55" s="33" t="s">
        <v>37</v>
      </c>
      <c r="D55" s="32">
        <v>45</v>
      </c>
      <c r="E55" s="29">
        <f t="shared" si="4"/>
        <v>39</v>
      </c>
      <c r="F55" s="29">
        <f t="shared" si="5"/>
        <v>24</v>
      </c>
      <c r="G55" s="31">
        <v>13</v>
      </c>
      <c r="H55" s="32">
        <v>2</v>
      </c>
      <c r="I55" s="32"/>
      <c r="J55" s="49">
        <f t="shared" si="6"/>
        <v>6</v>
      </c>
      <c r="K55" s="32"/>
      <c r="L55" s="32"/>
      <c r="M55" s="32">
        <v>2</v>
      </c>
      <c r="N55" s="32"/>
      <c r="O55" s="32"/>
      <c r="P55" s="32"/>
      <c r="Q55" s="32"/>
      <c r="R55" s="37"/>
      <c r="S55" s="37"/>
      <c r="T55" s="32"/>
      <c r="U55" s="32"/>
      <c r="V55" s="32"/>
      <c r="W55" s="32"/>
      <c r="X55" s="32">
        <v>2</v>
      </c>
      <c r="Y55" s="32"/>
      <c r="Z55" s="32"/>
      <c r="AA55" s="32">
        <v>2</v>
      </c>
      <c r="AB55" s="32"/>
      <c r="AC55" s="54" t="s">
        <v>80</v>
      </c>
    </row>
    <row r="56" s="2" customFormat="1" ht="18" customHeight="1" spans="1:29">
      <c r="A56" s="24" t="s">
        <v>82</v>
      </c>
      <c r="B56" s="24"/>
      <c r="C56" s="25"/>
      <c r="D56" s="26">
        <f>D57+D58+D59+D60</f>
        <v>205</v>
      </c>
      <c r="E56" s="25">
        <f t="shared" si="4"/>
        <v>184</v>
      </c>
      <c r="F56" s="25">
        <f t="shared" si="5"/>
        <v>184</v>
      </c>
      <c r="G56" s="26"/>
      <c r="H56" s="26"/>
      <c r="I56" s="26"/>
      <c r="J56" s="25">
        <f t="shared" si="6"/>
        <v>21</v>
      </c>
      <c r="K56" s="26"/>
      <c r="L56" s="26"/>
      <c r="M56" s="26"/>
      <c r="N56" s="26">
        <v>3</v>
      </c>
      <c r="O56" s="26">
        <v>2</v>
      </c>
      <c r="P56" s="26"/>
      <c r="Q56" s="26">
        <v>6</v>
      </c>
      <c r="R56" s="26">
        <v>8</v>
      </c>
      <c r="S56" s="26"/>
      <c r="T56" s="26"/>
      <c r="U56" s="26"/>
      <c r="V56" s="26"/>
      <c r="W56" s="26"/>
      <c r="X56" s="26">
        <v>2</v>
      </c>
      <c r="Y56" s="26"/>
      <c r="Z56" s="26"/>
      <c r="AA56" s="26"/>
      <c r="AB56" s="26"/>
      <c r="AC56" s="53"/>
    </row>
    <row r="57" ht="18" customHeight="1" spans="1:29">
      <c r="A57" s="38"/>
      <c r="B57" s="34" t="s">
        <v>83</v>
      </c>
      <c r="C57" s="33" t="s">
        <v>84</v>
      </c>
      <c r="D57" s="32">
        <v>45</v>
      </c>
      <c r="E57" s="29">
        <f t="shared" si="4"/>
        <v>39</v>
      </c>
      <c r="F57" s="29">
        <f t="shared" si="5"/>
        <v>39</v>
      </c>
      <c r="G57" s="31"/>
      <c r="H57" s="32"/>
      <c r="I57" s="32"/>
      <c r="J57" s="49">
        <f t="shared" si="6"/>
        <v>6</v>
      </c>
      <c r="K57" s="32"/>
      <c r="L57" s="32"/>
      <c r="M57" s="32"/>
      <c r="N57" s="32"/>
      <c r="O57" s="30">
        <v>2</v>
      </c>
      <c r="P57" s="32"/>
      <c r="Q57" s="32">
        <v>2</v>
      </c>
      <c r="R57" s="37">
        <v>2</v>
      </c>
      <c r="S57" s="37"/>
      <c r="T57" s="32"/>
      <c r="U57" s="32"/>
      <c r="V57" s="32"/>
      <c r="W57" s="32"/>
      <c r="X57" s="32"/>
      <c r="Y57" s="32"/>
      <c r="Z57" s="32"/>
      <c r="AA57" s="32"/>
      <c r="AB57" s="32"/>
      <c r="AC57" s="54" t="s">
        <v>80</v>
      </c>
    </row>
    <row r="58" ht="26" customHeight="1" spans="1:29">
      <c r="A58" s="38"/>
      <c r="B58" s="34" t="s">
        <v>85</v>
      </c>
      <c r="C58" s="33" t="s">
        <v>84</v>
      </c>
      <c r="D58" s="32">
        <v>40</v>
      </c>
      <c r="E58" s="29">
        <f t="shared" si="4"/>
        <v>40</v>
      </c>
      <c r="F58" s="29">
        <f t="shared" si="5"/>
        <v>40</v>
      </c>
      <c r="G58" s="31"/>
      <c r="H58" s="32"/>
      <c r="I58" s="32"/>
      <c r="J58" s="49">
        <f t="shared" si="6"/>
        <v>0</v>
      </c>
      <c r="K58" s="32"/>
      <c r="L58" s="32"/>
      <c r="M58" s="32"/>
      <c r="N58" s="32"/>
      <c r="O58" s="32"/>
      <c r="P58" s="32"/>
      <c r="Q58" s="32"/>
      <c r="R58" s="37"/>
      <c r="S58" s="37"/>
      <c r="T58" s="32"/>
      <c r="U58" s="32"/>
      <c r="V58" s="32"/>
      <c r="W58" s="32"/>
      <c r="X58" s="32"/>
      <c r="Y58" s="32"/>
      <c r="Z58" s="32"/>
      <c r="AA58" s="32"/>
      <c r="AB58" s="32"/>
      <c r="AC58" s="54" t="s">
        <v>80</v>
      </c>
    </row>
    <row r="59" ht="18" customHeight="1" spans="1:29">
      <c r="A59" s="38"/>
      <c r="B59" s="34" t="s">
        <v>86</v>
      </c>
      <c r="C59" s="33" t="s">
        <v>84</v>
      </c>
      <c r="D59" s="32">
        <v>60</v>
      </c>
      <c r="E59" s="29">
        <f t="shared" si="4"/>
        <v>52</v>
      </c>
      <c r="F59" s="29">
        <f t="shared" si="5"/>
        <v>52</v>
      </c>
      <c r="G59" s="31"/>
      <c r="H59" s="32"/>
      <c r="I59" s="32"/>
      <c r="J59" s="49">
        <f t="shared" si="6"/>
        <v>8</v>
      </c>
      <c r="K59" s="32"/>
      <c r="L59" s="32"/>
      <c r="M59" s="32"/>
      <c r="N59" s="32">
        <v>1</v>
      </c>
      <c r="O59" s="32"/>
      <c r="P59" s="32"/>
      <c r="Q59" s="32">
        <v>2</v>
      </c>
      <c r="R59" s="37">
        <v>3</v>
      </c>
      <c r="S59" s="37"/>
      <c r="T59" s="32"/>
      <c r="U59" s="32"/>
      <c r="V59" s="32"/>
      <c r="W59" s="32"/>
      <c r="X59" s="32">
        <v>2</v>
      </c>
      <c r="Y59" s="32"/>
      <c r="Z59" s="32"/>
      <c r="AA59" s="32"/>
      <c r="AB59" s="32"/>
      <c r="AC59" s="54"/>
    </row>
    <row r="60" ht="18" customHeight="1" spans="1:29">
      <c r="A60" s="38"/>
      <c r="B60" s="34" t="s">
        <v>87</v>
      </c>
      <c r="C60" s="33" t="s">
        <v>84</v>
      </c>
      <c r="D60" s="32">
        <v>60</v>
      </c>
      <c r="E60" s="29">
        <f t="shared" si="4"/>
        <v>53</v>
      </c>
      <c r="F60" s="29">
        <f t="shared" si="5"/>
        <v>53</v>
      </c>
      <c r="G60" s="31"/>
      <c r="H60" s="32"/>
      <c r="I60" s="32"/>
      <c r="J60" s="49">
        <f t="shared" si="6"/>
        <v>7</v>
      </c>
      <c r="K60" s="32"/>
      <c r="L60" s="32"/>
      <c r="M60" s="32"/>
      <c r="N60" s="32">
        <v>2</v>
      </c>
      <c r="O60" s="32"/>
      <c r="P60" s="32"/>
      <c r="Q60" s="32">
        <v>2</v>
      </c>
      <c r="R60" s="37">
        <v>3</v>
      </c>
      <c r="S60" s="37"/>
      <c r="T60" s="32"/>
      <c r="U60" s="32"/>
      <c r="V60" s="32"/>
      <c r="W60" s="32"/>
      <c r="X60" s="32"/>
      <c r="Y60" s="32"/>
      <c r="Z60" s="32"/>
      <c r="AA60" s="32"/>
      <c r="AB60" s="32"/>
      <c r="AC60" s="54"/>
    </row>
    <row r="61" s="2" customFormat="1" ht="18" customHeight="1" spans="1:29">
      <c r="A61" s="24" t="s">
        <v>88</v>
      </c>
      <c r="B61" s="24"/>
      <c r="C61" s="25"/>
      <c r="D61" s="26">
        <f>D62</f>
        <v>50</v>
      </c>
      <c r="E61" s="25">
        <f t="shared" si="4"/>
        <v>44</v>
      </c>
      <c r="F61" s="25">
        <f t="shared" si="5"/>
        <v>44</v>
      </c>
      <c r="G61" s="26"/>
      <c r="H61" s="26"/>
      <c r="I61" s="26"/>
      <c r="J61" s="25">
        <f t="shared" si="6"/>
        <v>6</v>
      </c>
      <c r="K61" s="26"/>
      <c r="L61" s="26">
        <v>2</v>
      </c>
      <c r="M61" s="26"/>
      <c r="N61" s="26">
        <v>2</v>
      </c>
      <c r="O61" s="26"/>
      <c r="P61" s="26"/>
      <c r="Q61" s="26"/>
      <c r="R61" s="26"/>
      <c r="S61" s="26"/>
      <c r="T61" s="26"/>
      <c r="U61" s="26"/>
      <c r="V61" s="26"/>
      <c r="W61" s="26"/>
      <c r="X61" s="26">
        <v>2</v>
      </c>
      <c r="Y61" s="26"/>
      <c r="Z61" s="26"/>
      <c r="AA61" s="26"/>
      <c r="AB61" s="26"/>
      <c r="AC61" s="53"/>
    </row>
    <row r="62" ht="50" customHeight="1" spans="1:29">
      <c r="A62" s="38"/>
      <c r="B62" s="34" t="s">
        <v>89</v>
      </c>
      <c r="C62" s="33" t="s">
        <v>90</v>
      </c>
      <c r="D62" s="32">
        <v>50</v>
      </c>
      <c r="E62" s="29">
        <f t="shared" si="4"/>
        <v>44</v>
      </c>
      <c r="F62" s="29">
        <f t="shared" si="5"/>
        <v>44</v>
      </c>
      <c r="G62" s="31"/>
      <c r="H62" s="32"/>
      <c r="I62" s="32"/>
      <c r="J62" s="49">
        <f t="shared" si="6"/>
        <v>6</v>
      </c>
      <c r="K62" s="32"/>
      <c r="L62" s="32">
        <v>2</v>
      </c>
      <c r="M62" s="32"/>
      <c r="N62" s="32">
        <v>2</v>
      </c>
      <c r="O62" s="32"/>
      <c r="P62" s="32"/>
      <c r="Q62" s="32"/>
      <c r="R62" s="37"/>
      <c r="S62" s="37"/>
      <c r="T62" s="32"/>
      <c r="U62" s="32"/>
      <c r="V62" s="32"/>
      <c r="W62" s="32"/>
      <c r="X62" s="30">
        <v>2</v>
      </c>
      <c r="Y62" s="32"/>
      <c r="Z62" s="32"/>
      <c r="AA62" s="32"/>
      <c r="AB62" s="32"/>
      <c r="AC62" s="54" t="s">
        <v>91</v>
      </c>
    </row>
    <row r="63" s="6" customFormat="1" ht="46" customHeight="1" spans="1:31">
      <c r="A63" s="45" t="s">
        <v>92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60"/>
      <c r="AE63" s="61"/>
    </row>
  </sheetData>
  <mergeCells count="45">
    <mergeCell ref="A1:AC1"/>
    <mergeCell ref="E2:I2"/>
    <mergeCell ref="J2:AB2"/>
    <mergeCell ref="A4:C4"/>
    <mergeCell ref="A5:C5"/>
    <mergeCell ref="A7:C7"/>
    <mergeCell ref="A16:C16"/>
    <mergeCell ref="A21:C21"/>
    <mergeCell ref="A24:C24"/>
    <mergeCell ref="A33:C33"/>
    <mergeCell ref="A36:C36"/>
    <mergeCell ref="A38:C38"/>
    <mergeCell ref="A43:C43"/>
    <mergeCell ref="A45:C45"/>
    <mergeCell ref="A49:C49"/>
    <mergeCell ref="A52:C52"/>
    <mergeCell ref="A56:C56"/>
    <mergeCell ref="A61:C61"/>
    <mergeCell ref="A63:AC63"/>
    <mergeCell ref="A2:A3"/>
    <mergeCell ref="A8:A9"/>
    <mergeCell ref="A10:A11"/>
    <mergeCell ref="A12:A13"/>
    <mergeCell ref="A14:A15"/>
    <mergeCell ref="A18:A19"/>
    <mergeCell ref="A22:A23"/>
    <mergeCell ref="A25:A26"/>
    <mergeCell ref="A27:A28"/>
    <mergeCell ref="A29:A32"/>
    <mergeCell ref="B2:B3"/>
    <mergeCell ref="B8:B9"/>
    <mergeCell ref="B10:B11"/>
    <mergeCell ref="B12:B13"/>
    <mergeCell ref="B14:B15"/>
    <mergeCell ref="B18:B19"/>
    <mergeCell ref="B22:B23"/>
    <mergeCell ref="B25:B26"/>
    <mergeCell ref="B27:B28"/>
    <mergeCell ref="B29:B32"/>
    <mergeCell ref="C2:C3"/>
    <mergeCell ref="D2:D3"/>
    <mergeCell ref="AC2:AC3"/>
    <mergeCell ref="AC10:AC11"/>
    <mergeCell ref="AC22:AC23"/>
    <mergeCell ref="AC31:AC32"/>
  </mergeCells>
  <pageMargins left="0.66875" right="0.511805555555556" top="0.747916666666667" bottom="0.747916666666667" header="0.314583333333333" footer="0.314583333333333"/>
  <pageSetup paperSize="9" scale="77" orientation="landscape" horizontalDpi="600"/>
  <headerFooter>
    <oddFooter>&amp;C第 &amp;P 页，共 &amp;N 页</oddFooter>
  </headerFooter>
  <rowBreaks count="2" manualBreakCount="2">
    <brk id="28" max="16383" man="1"/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</dc:creator>
  <cp:lastModifiedBy>Administrator</cp:lastModifiedBy>
  <dcterms:created xsi:type="dcterms:W3CDTF">2018-12-10T00:50:00Z</dcterms:created>
  <cp:lastPrinted>2019-05-31T02:40:00Z</cp:lastPrinted>
  <dcterms:modified xsi:type="dcterms:W3CDTF">2022-06-06T05:39:07Z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8EFE788D974A4A4EA3EC24B98329E549</vt:lpwstr>
  </property>
</Properties>
</file>